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iaki\OneDrive\ドキュメント\2018　ジュニアカップ\"/>
    </mc:Choice>
  </mc:AlternateContent>
  <bookViews>
    <workbookView xWindow="4200" yWindow="1305" windowWidth="17835" windowHeight="10440" tabRatio="628" activeTab="3"/>
  </bookViews>
  <sheets>
    <sheet name="１日目勝敗表" sheetId="4" r:id="rId1"/>
    <sheet name="初日時定表" sheetId="5" r:id="rId2"/>
    <sheet name="２日目1・2位 " sheetId="8" r:id="rId3"/>
    <sheet name="２日目3・4位" sheetId="6" r:id="rId4"/>
    <sheet name="2日目時定表" sheetId="7" r:id="rId5"/>
  </sheets>
  <definedNames>
    <definedName name="_xlnm.Print_Area" localSheetId="0">'１日目勝敗表'!$A$1:$AA$73</definedName>
    <definedName name="_xlnm.Print_Area" localSheetId="2">'２日目1・2位 '!$A$1:$X$62</definedName>
    <definedName name="_xlnm.Print_Area" localSheetId="3">'２日目3・4位'!$A$1:$X$46</definedName>
    <definedName name="_xlnm.Print_Area" localSheetId="4">'2日目時定表'!$B$1:$M$40</definedName>
    <definedName name="_xlnm.Print_Titles" localSheetId="0">'１日目勝敗表'!$1:$3</definedName>
  </definedNames>
  <calcPr calcId="152511"/>
</workbook>
</file>

<file path=xl/calcChain.xml><?xml version="1.0" encoding="utf-8"?>
<calcChain xmlns="http://schemas.openxmlformats.org/spreadsheetml/2006/main">
  <c r="P7" i="6" l="1"/>
  <c r="K18" i="7"/>
  <c r="K6" i="6"/>
  <c r="T73" i="4"/>
  <c r="S73" i="4"/>
  <c r="K35" i="6"/>
  <c r="S35" i="6" s="1"/>
  <c r="G35" i="6"/>
  <c r="R33" i="6"/>
  <c r="P33" i="6"/>
  <c r="G33" i="6"/>
  <c r="O32" i="6"/>
  <c r="R31" i="6"/>
  <c r="P31" i="6"/>
  <c r="N31" i="6"/>
  <c r="L31" i="6"/>
  <c r="O30" i="6"/>
  <c r="K30" i="6"/>
  <c r="K27" i="6"/>
  <c r="S27" i="6" s="1"/>
  <c r="G27" i="6"/>
  <c r="R25" i="6"/>
  <c r="P25" i="6"/>
  <c r="G25" i="6"/>
  <c r="O24" i="6"/>
  <c r="R23" i="6"/>
  <c r="P23" i="6"/>
  <c r="N23" i="6"/>
  <c r="L23" i="6"/>
  <c r="O22" i="6"/>
  <c r="K22" i="6"/>
  <c r="K19" i="6"/>
  <c r="G19" i="6"/>
  <c r="S19" i="6" s="1"/>
  <c r="R17" i="6"/>
  <c r="P17" i="6"/>
  <c r="G17" i="6"/>
  <c r="O16" i="6"/>
  <c r="R15" i="6"/>
  <c r="P15" i="6"/>
  <c r="N15" i="6"/>
  <c r="L15" i="6"/>
  <c r="O14" i="6"/>
  <c r="K14" i="6"/>
  <c r="K11" i="6"/>
  <c r="S11" i="6" s="1"/>
  <c r="G11" i="6"/>
  <c r="R9" i="6"/>
  <c r="P9" i="6"/>
  <c r="G9" i="6"/>
  <c r="O8" i="6"/>
  <c r="R7" i="6"/>
  <c r="N7" i="6"/>
  <c r="L7" i="6"/>
  <c r="O6" i="6"/>
  <c r="K19" i="8"/>
  <c r="G19" i="8"/>
  <c r="R17" i="8"/>
  <c r="P17" i="8"/>
  <c r="O17" i="8"/>
  <c r="G17" i="8"/>
  <c r="O16" i="8"/>
  <c r="R15" i="8"/>
  <c r="P15" i="8"/>
  <c r="N15" i="8"/>
  <c r="L15" i="8"/>
  <c r="O14" i="8"/>
  <c r="K14" i="8"/>
  <c r="K11" i="8"/>
  <c r="G11" i="8"/>
  <c r="R9" i="8"/>
  <c r="P9" i="8"/>
  <c r="G9" i="8"/>
  <c r="R7" i="8"/>
  <c r="P7" i="8"/>
  <c r="N7" i="8"/>
  <c r="L7" i="8"/>
  <c r="J73" i="4"/>
  <c r="R73" i="4" s="1"/>
  <c r="F73" i="4"/>
  <c r="Q71" i="4"/>
  <c r="T71" i="4" s="1"/>
  <c r="O71" i="4"/>
  <c r="S71" i="4" s="1"/>
  <c r="F71" i="4"/>
  <c r="N70" i="4"/>
  <c r="Q69" i="4"/>
  <c r="O69" i="4"/>
  <c r="S69" i="4" s="1"/>
  <c r="U69" i="4" s="1"/>
  <c r="M69" i="4"/>
  <c r="T69" i="4" s="1"/>
  <c r="K69" i="4"/>
  <c r="N68" i="4"/>
  <c r="J68" i="4"/>
  <c r="L8" i="7"/>
  <c r="K8" i="7"/>
  <c r="L25" i="7"/>
  <c r="K25" i="7"/>
  <c r="F62" i="4"/>
  <c r="J64" i="4"/>
  <c r="F64" i="4"/>
  <c r="N56" i="4"/>
  <c r="J56" i="4"/>
  <c r="F56" i="4"/>
  <c r="N45" i="4"/>
  <c r="J45" i="4"/>
  <c r="F45" i="4"/>
  <c r="J32" i="4"/>
  <c r="F34" i="4"/>
  <c r="J54" i="4"/>
  <c r="F54" i="4"/>
  <c r="F43" i="4"/>
  <c r="F41" i="4"/>
  <c r="J43" i="4"/>
  <c r="F52" i="4"/>
  <c r="L5" i="7"/>
  <c r="K5" i="7"/>
  <c r="J69" i="4" l="1"/>
  <c r="O33" i="6"/>
  <c r="S33" i="6" s="1"/>
  <c r="S17" i="8"/>
  <c r="S19" i="8"/>
  <c r="S11" i="8"/>
  <c r="O15" i="8"/>
  <c r="K15" i="8"/>
  <c r="O25" i="6"/>
  <c r="S25" i="6" s="1"/>
  <c r="O31" i="6"/>
  <c r="K31" i="6"/>
  <c r="K23" i="6"/>
  <c r="K7" i="8"/>
  <c r="O9" i="8"/>
  <c r="S9" i="8" s="1"/>
  <c r="K7" i="6"/>
  <c r="K15" i="6"/>
  <c r="O23" i="6"/>
  <c r="O7" i="6"/>
  <c r="O9" i="6"/>
  <c r="S9" i="6" s="1"/>
  <c r="O15" i="6"/>
  <c r="O17" i="6"/>
  <c r="S17" i="6" s="1"/>
  <c r="R64" i="4"/>
  <c r="U73" i="4"/>
  <c r="U71" i="4"/>
  <c r="N71" i="4"/>
  <c r="R71" i="4" s="1"/>
  <c r="N69" i="4"/>
  <c r="O7" i="8"/>
  <c r="R69" i="4" l="1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0" i="7"/>
  <c r="K30" i="7"/>
  <c r="L29" i="7"/>
  <c r="K29" i="7"/>
  <c r="L28" i="7"/>
  <c r="K28" i="7"/>
  <c r="L27" i="7"/>
  <c r="K27" i="7"/>
  <c r="L26" i="7"/>
  <c r="K26" i="7"/>
  <c r="K19" i="7"/>
  <c r="L16" i="7"/>
  <c r="K16" i="7"/>
  <c r="L15" i="7"/>
  <c r="K15" i="7"/>
  <c r="L14" i="7"/>
  <c r="K14" i="7"/>
  <c r="L13" i="7"/>
  <c r="K13" i="7"/>
  <c r="L12" i="7"/>
  <c r="K12" i="7"/>
  <c r="L10" i="7"/>
  <c r="K10" i="7"/>
  <c r="L9" i="7"/>
  <c r="K9" i="7"/>
  <c r="L7" i="7"/>
  <c r="K7" i="7"/>
  <c r="L6" i="7"/>
  <c r="K6" i="7"/>
  <c r="U19" i="8" l="1"/>
  <c r="T19" i="8"/>
  <c r="U17" i="8"/>
  <c r="T17" i="8"/>
  <c r="S15" i="8"/>
  <c r="U15" i="8"/>
  <c r="T15" i="8"/>
  <c r="O13" i="8"/>
  <c r="K13" i="8"/>
  <c r="G13" i="8"/>
  <c r="U11" i="8"/>
  <c r="T11" i="8"/>
  <c r="U9" i="8"/>
  <c r="T9" i="8"/>
  <c r="O8" i="8"/>
  <c r="S7" i="8"/>
  <c r="O6" i="8"/>
  <c r="K6" i="8"/>
  <c r="O5" i="8"/>
  <c r="K5" i="8"/>
  <c r="G5" i="8"/>
  <c r="U35" i="6"/>
  <c r="T35" i="6"/>
  <c r="U33" i="6"/>
  <c r="T33" i="6"/>
  <c r="S31" i="6"/>
  <c r="T31" i="6"/>
  <c r="U31" i="6"/>
  <c r="O29" i="6"/>
  <c r="K29" i="6"/>
  <c r="G29" i="6"/>
  <c r="U27" i="6"/>
  <c r="T27" i="6"/>
  <c r="U25" i="6"/>
  <c r="T25" i="6"/>
  <c r="S23" i="6"/>
  <c r="U23" i="6"/>
  <c r="T23" i="6"/>
  <c r="O21" i="6"/>
  <c r="K21" i="6"/>
  <c r="G21" i="6"/>
  <c r="U19" i="6"/>
  <c r="T19" i="6"/>
  <c r="U17" i="6"/>
  <c r="T17" i="6"/>
  <c r="S15" i="6"/>
  <c r="T15" i="6"/>
  <c r="O13" i="6"/>
  <c r="K13" i="6"/>
  <c r="G13" i="6"/>
  <c r="U11" i="6"/>
  <c r="T11" i="6"/>
  <c r="U9" i="6"/>
  <c r="T9" i="6"/>
  <c r="S7" i="6"/>
  <c r="O5" i="6"/>
  <c r="K5" i="6"/>
  <c r="G5" i="6"/>
  <c r="V17" i="8" l="1"/>
  <c r="V35" i="6"/>
  <c r="V23" i="6"/>
  <c r="V33" i="6"/>
  <c r="V27" i="6"/>
  <c r="V17" i="6"/>
  <c r="V9" i="6"/>
  <c r="V15" i="8"/>
  <c r="V11" i="8"/>
  <c r="U7" i="8"/>
  <c r="V19" i="8"/>
  <c r="T7" i="8"/>
  <c r="V9" i="8"/>
  <c r="V31" i="6"/>
  <c r="V25" i="6"/>
  <c r="U7" i="6"/>
  <c r="V11" i="6"/>
  <c r="U15" i="6"/>
  <c r="V15" i="6" s="1"/>
  <c r="V19" i="6"/>
  <c r="T7" i="6"/>
  <c r="V7" i="6" s="1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K12" i="5"/>
  <c r="L12" i="5"/>
  <c r="K13" i="5"/>
  <c r="L13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L5" i="5"/>
  <c r="K5" i="5"/>
  <c r="V7" i="8" l="1"/>
  <c r="X56" i="4"/>
  <c r="W56" i="4"/>
  <c r="V56" i="4"/>
  <c r="U54" i="4"/>
  <c r="S54" i="4"/>
  <c r="W54" i="4" s="1"/>
  <c r="R53" i="4"/>
  <c r="U52" i="4"/>
  <c r="S52" i="4"/>
  <c r="Q52" i="4"/>
  <c r="O52" i="4"/>
  <c r="R51" i="4"/>
  <c r="N51" i="4"/>
  <c r="U50" i="4"/>
  <c r="S50" i="4"/>
  <c r="Q50" i="4"/>
  <c r="N50" i="4" s="1"/>
  <c r="O50" i="4"/>
  <c r="M50" i="4"/>
  <c r="K50" i="4"/>
  <c r="R49" i="4"/>
  <c r="N49" i="4"/>
  <c r="J49" i="4"/>
  <c r="R48" i="4"/>
  <c r="N48" i="4"/>
  <c r="J48" i="4"/>
  <c r="F48" i="4"/>
  <c r="U43" i="4"/>
  <c r="S43" i="4"/>
  <c r="R42" i="4"/>
  <c r="U41" i="4"/>
  <c r="S41" i="4"/>
  <c r="Q41" i="4"/>
  <c r="N41" i="4" s="1"/>
  <c r="O41" i="4"/>
  <c r="R40" i="4"/>
  <c r="N40" i="4"/>
  <c r="U39" i="4"/>
  <c r="R39" i="4" s="1"/>
  <c r="S39" i="4"/>
  <c r="Q39" i="4"/>
  <c r="O39" i="4"/>
  <c r="M39" i="4"/>
  <c r="K39" i="4"/>
  <c r="R38" i="4"/>
  <c r="N38" i="4"/>
  <c r="J38" i="4"/>
  <c r="U32" i="4"/>
  <c r="S32" i="4"/>
  <c r="R31" i="4"/>
  <c r="U30" i="4"/>
  <c r="S30" i="4"/>
  <c r="Q30" i="4"/>
  <c r="N30" i="4" s="1"/>
  <c r="O30" i="4"/>
  <c r="R29" i="4"/>
  <c r="N29" i="4"/>
  <c r="U28" i="4"/>
  <c r="R28" i="4" s="1"/>
  <c r="S28" i="4"/>
  <c r="Q28" i="4"/>
  <c r="O28" i="4"/>
  <c r="M28" i="4"/>
  <c r="K28" i="4"/>
  <c r="R27" i="4"/>
  <c r="N27" i="4"/>
  <c r="J27" i="4"/>
  <c r="U12" i="4"/>
  <c r="S12" i="4"/>
  <c r="R11" i="4"/>
  <c r="U10" i="4"/>
  <c r="S10" i="4"/>
  <c r="Q10" i="4"/>
  <c r="O10" i="4"/>
  <c r="R9" i="4"/>
  <c r="N9" i="4"/>
  <c r="U8" i="4"/>
  <c r="S8" i="4"/>
  <c r="Q8" i="4"/>
  <c r="O8" i="4"/>
  <c r="M8" i="4"/>
  <c r="K8" i="4"/>
  <c r="R7" i="4"/>
  <c r="N7" i="4"/>
  <c r="J7" i="4"/>
  <c r="W52" i="4" l="1"/>
  <c r="N52" i="4"/>
  <c r="X52" i="4"/>
  <c r="Y52" i="4" s="1"/>
  <c r="R50" i="4"/>
  <c r="Y56" i="4"/>
  <c r="R43" i="4"/>
  <c r="V43" i="4" s="1"/>
  <c r="R52" i="4"/>
  <c r="V52" i="4" s="1"/>
  <c r="R41" i="4"/>
  <c r="V41" i="4" s="1"/>
  <c r="N39" i="4"/>
  <c r="W50" i="4"/>
  <c r="J50" i="4"/>
  <c r="X50" i="4"/>
  <c r="X54" i="4"/>
  <c r="Y54" i="4" s="1"/>
  <c r="R54" i="4"/>
  <c r="V54" i="4" s="1"/>
  <c r="J39" i="4"/>
  <c r="X45" i="4"/>
  <c r="W45" i="4"/>
  <c r="V45" i="4"/>
  <c r="X43" i="4"/>
  <c r="W43" i="4"/>
  <c r="W41" i="4"/>
  <c r="X41" i="4"/>
  <c r="V39" i="4"/>
  <c r="R37" i="4"/>
  <c r="N37" i="4"/>
  <c r="J37" i="4"/>
  <c r="F37" i="4"/>
  <c r="X34" i="4"/>
  <c r="W34" i="4"/>
  <c r="V34" i="4"/>
  <c r="V32" i="4"/>
  <c r="X32" i="4"/>
  <c r="W32" i="4"/>
  <c r="V30" i="4"/>
  <c r="X30" i="4"/>
  <c r="W30" i="4"/>
  <c r="V28" i="4"/>
  <c r="W28" i="4"/>
  <c r="X28" i="4"/>
  <c r="R26" i="4"/>
  <c r="N26" i="4"/>
  <c r="J26" i="4"/>
  <c r="F26" i="4"/>
  <c r="V50" i="4" l="1"/>
  <c r="Y50" i="4"/>
  <c r="Y45" i="4"/>
  <c r="Y32" i="4"/>
  <c r="Y41" i="4"/>
  <c r="Y28" i="4"/>
  <c r="Y43" i="4"/>
  <c r="W39" i="4"/>
  <c r="X39" i="4"/>
  <c r="Y34" i="4"/>
  <c r="Y30" i="4"/>
  <c r="W12" i="4"/>
  <c r="X12" i="4"/>
  <c r="S22" i="4"/>
  <c r="W22" i="4" s="1"/>
  <c r="U22" i="4"/>
  <c r="X22" i="4" s="1"/>
  <c r="L8" i="5"/>
  <c r="K8" i="5"/>
  <c r="N67" i="4"/>
  <c r="J67" i="4"/>
  <c r="F67" i="4"/>
  <c r="T64" i="4"/>
  <c r="S64" i="4"/>
  <c r="X24" i="4"/>
  <c r="W24" i="4"/>
  <c r="V24" i="4"/>
  <c r="V22" i="4"/>
  <c r="R21" i="4"/>
  <c r="V20" i="4"/>
  <c r="U20" i="4"/>
  <c r="S20" i="4"/>
  <c r="Q20" i="4"/>
  <c r="O20" i="4"/>
  <c r="R19" i="4"/>
  <c r="N19" i="4"/>
  <c r="V18" i="4"/>
  <c r="U18" i="4"/>
  <c r="S18" i="4"/>
  <c r="Q18" i="4"/>
  <c r="O18" i="4"/>
  <c r="M18" i="4"/>
  <c r="K18" i="4"/>
  <c r="R17" i="4"/>
  <c r="N17" i="4"/>
  <c r="J17" i="4"/>
  <c r="R16" i="4"/>
  <c r="N16" i="4"/>
  <c r="J16" i="4"/>
  <c r="F16" i="4"/>
  <c r="X14" i="4"/>
  <c r="W14" i="4"/>
  <c r="V14" i="4"/>
  <c r="V12" i="4"/>
  <c r="V10" i="4"/>
  <c r="V8" i="4"/>
  <c r="R6" i="4"/>
  <c r="N6" i="4"/>
  <c r="J6" i="4"/>
  <c r="F6" i="4"/>
  <c r="K60" i="4"/>
  <c r="M60" i="4"/>
  <c r="O62" i="4"/>
  <c r="S62" i="4" s="1"/>
  <c r="N61" i="4"/>
  <c r="N59" i="4"/>
  <c r="J59" i="4"/>
  <c r="Q62" i="4"/>
  <c r="O60" i="4"/>
  <c r="Q60" i="4"/>
  <c r="N60" i="4" s="1"/>
  <c r="K7" i="5"/>
  <c r="L7" i="5"/>
  <c r="K9" i="5"/>
  <c r="L9" i="5"/>
  <c r="K10" i="5"/>
  <c r="L10" i="5"/>
  <c r="K11" i="5"/>
  <c r="L11" i="5"/>
  <c r="L6" i="5"/>
  <c r="K6" i="5"/>
  <c r="N58" i="4"/>
  <c r="J58" i="4"/>
  <c r="F58" i="4"/>
  <c r="J60" i="4" l="1"/>
  <c r="R60" i="4" s="1"/>
  <c r="T62" i="4"/>
  <c r="N62" i="4"/>
  <c r="R62" i="4" s="1"/>
  <c r="Y39" i="4"/>
  <c r="X10" i="4"/>
  <c r="W20" i="4"/>
  <c r="W10" i="4"/>
  <c r="Y10" i="4" s="1"/>
  <c r="S60" i="4"/>
  <c r="T60" i="4"/>
  <c r="X20" i="4"/>
  <c r="Y14" i="4"/>
  <c r="W18" i="4"/>
  <c r="X18" i="4"/>
  <c r="W8" i="4"/>
  <c r="X8" i="4"/>
  <c r="Y24" i="4"/>
  <c r="Y22" i="4"/>
  <c r="Y12" i="4"/>
  <c r="U64" i="4"/>
  <c r="Y20" i="4" l="1"/>
  <c r="Y8" i="4"/>
  <c r="Y18" i="4"/>
  <c r="U62" i="4"/>
  <c r="U60" i="4"/>
</calcChain>
</file>

<file path=xl/sharedStrings.xml><?xml version="1.0" encoding="utf-8"?>
<sst xmlns="http://schemas.openxmlformats.org/spreadsheetml/2006/main" count="687" uniqueCount="216">
  <si>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</si>
  <si>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</si>
  <si>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</si>
  <si>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</si>
  <si>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</si>
  <si>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時間</t>
    <rPh sb="0" eb="2">
      <t>ジカン</t>
    </rPh>
    <phoneticPr fontId="2"/>
  </si>
  <si>
    <t>ＶＳ</t>
    <phoneticPr fontId="2"/>
  </si>
  <si>
    <t>対戦表</t>
    <rPh sb="0" eb="2">
      <t>タイセン</t>
    </rPh>
    <rPh sb="2" eb="3">
      <t>ヒョウ</t>
    </rPh>
    <phoneticPr fontId="2"/>
  </si>
  <si>
    <t>審判</t>
    <rPh sb="0" eb="2">
      <t>シンパン</t>
    </rPh>
    <phoneticPr fontId="2"/>
  </si>
  <si>
    <t>主</t>
    <rPh sb="0" eb="1">
      <t>シュ</t>
    </rPh>
    <phoneticPr fontId="2"/>
  </si>
  <si>
    <t>副</t>
    <rPh sb="0" eb="1">
      <t>フク</t>
    </rPh>
    <phoneticPr fontId="2"/>
  </si>
  <si>
    <t>～</t>
    <phoneticPr fontId="2"/>
  </si>
  <si>
    <t>備考</t>
    <rPh sb="0" eb="2">
      <t>ビコウ</t>
    </rPh>
    <phoneticPr fontId="2"/>
  </si>
  <si>
    <t>Ａコート</t>
    <phoneticPr fontId="2"/>
  </si>
  <si>
    <t>Ｂコート</t>
    <phoneticPr fontId="2"/>
  </si>
  <si>
    <t>ー</t>
    <phoneticPr fontId="2"/>
  </si>
  <si>
    <t>２０１8年度　ジュニアカップ（U-8）大会 1日目</t>
    <rPh sb="4" eb="6">
      <t>ネンド</t>
    </rPh>
    <rPh sb="19" eb="21">
      <t>タイカイ</t>
    </rPh>
    <rPh sb="23" eb="24">
      <t>ニチ</t>
    </rPh>
    <rPh sb="24" eb="25">
      <t>メ</t>
    </rPh>
    <phoneticPr fontId="2"/>
  </si>
  <si>
    <t>１日目 ファーストステージ　組み合わせ</t>
    <rPh sb="1" eb="3">
      <t>ニチメ</t>
    </rPh>
    <rPh sb="14" eb="15">
      <t>ク</t>
    </rPh>
    <rPh sb="16" eb="17">
      <t>ア</t>
    </rPh>
    <phoneticPr fontId="2"/>
  </si>
  <si>
    <t>Aグループ</t>
    <phoneticPr fontId="2"/>
  </si>
  <si>
    <t>Bグループ</t>
    <phoneticPr fontId="2"/>
  </si>
  <si>
    <t>Cグループ</t>
    <phoneticPr fontId="2"/>
  </si>
  <si>
    <t>Dグループ</t>
    <phoneticPr fontId="2"/>
  </si>
  <si>
    <t>Fグループ</t>
    <phoneticPr fontId="2"/>
  </si>
  <si>
    <t>Gグループ</t>
    <phoneticPr fontId="2"/>
  </si>
  <si>
    <t>FC北前野</t>
    <phoneticPr fontId="2"/>
  </si>
  <si>
    <t>BLUE</t>
    <phoneticPr fontId="2"/>
  </si>
  <si>
    <t>リオ</t>
    <phoneticPr fontId="2"/>
  </si>
  <si>
    <t>九曜</t>
    <rPh sb="0" eb="2">
      <t>クヨウ</t>
    </rPh>
    <phoneticPr fontId="2"/>
  </si>
  <si>
    <t>桜川</t>
    <rPh sb="0" eb="2">
      <t>サクラガワ</t>
    </rPh>
    <phoneticPr fontId="2"/>
  </si>
  <si>
    <t>高島平</t>
    <rPh sb="0" eb="2">
      <t>タカシマ</t>
    </rPh>
    <rPh sb="2" eb="3">
      <t>タイラ</t>
    </rPh>
    <phoneticPr fontId="2"/>
  </si>
  <si>
    <t>シルバー</t>
    <phoneticPr fontId="2"/>
  </si>
  <si>
    <t>リトル</t>
    <phoneticPr fontId="2"/>
  </si>
  <si>
    <t>レパード</t>
    <phoneticPr fontId="2"/>
  </si>
  <si>
    <t>北野　A</t>
    <rPh sb="0" eb="2">
      <t>キタノ</t>
    </rPh>
    <phoneticPr fontId="2"/>
  </si>
  <si>
    <t>ときわ台</t>
    <rPh sb="3" eb="4">
      <t>ダイ</t>
    </rPh>
    <phoneticPr fontId="2"/>
  </si>
  <si>
    <t>アミーゴ</t>
    <phoneticPr fontId="2"/>
  </si>
  <si>
    <t>北野　B</t>
    <rPh sb="0" eb="2">
      <t>キタノ</t>
    </rPh>
    <phoneticPr fontId="2"/>
  </si>
  <si>
    <t>アズサ</t>
    <phoneticPr fontId="2"/>
  </si>
  <si>
    <t>プログレット</t>
    <phoneticPr fontId="2"/>
  </si>
  <si>
    <t>Eグループ</t>
    <phoneticPr fontId="2"/>
  </si>
  <si>
    <t>下赤塚</t>
    <rPh sb="0" eb="3">
      <t>シモアカツカ</t>
    </rPh>
    <phoneticPr fontId="2"/>
  </si>
  <si>
    <t>ゴールデン</t>
    <phoneticPr fontId="2"/>
  </si>
  <si>
    <t>ペガサス</t>
    <phoneticPr fontId="2"/>
  </si>
  <si>
    <t>志村東</t>
    <rPh sb="0" eb="2">
      <t>シムラ</t>
    </rPh>
    <rPh sb="2" eb="3">
      <t>ヒガシ</t>
    </rPh>
    <phoneticPr fontId="2"/>
  </si>
  <si>
    <t>成増</t>
    <rPh sb="0" eb="2">
      <t>ナリマス</t>
    </rPh>
    <phoneticPr fontId="2"/>
  </si>
  <si>
    <t>中台</t>
    <rPh sb="0" eb="2">
      <t>ナカダイ</t>
    </rPh>
    <phoneticPr fontId="2"/>
  </si>
  <si>
    <t>熊野</t>
    <rPh sb="0" eb="2">
      <t>クマノ</t>
    </rPh>
    <phoneticPr fontId="2"/>
  </si>
  <si>
    <t>向原</t>
    <rPh sb="0" eb="2">
      <t>ムカイハラ</t>
    </rPh>
    <phoneticPr fontId="2"/>
  </si>
  <si>
    <t>ビートル</t>
    <phoneticPr fontId="2"/>
  </si>
  <si>
    <t>徳丸</t>
    <rPh sb="0" eb="2">
      <t>トクマル</t>
    </rPh>
    <phoneticPr fontId="2"/>
  </si>
  <si>
    <t>北前野</t>
    <rPh sb="0" eb="1">
      <t>キタ</t>
    </rPh>
    <rPh sb="1" eb="2">
      <t>マエ</t>
    </rPh>
    <rPh sb="2" eb="3">
      <t>ノ</t>
    </rPh>
    <phoneticPr fontId="2"/>
  </si>
  <si>
    <t>リトル</t>
    <phoneticPr fontId="2"/>
  </si>
  <si>
    <t>アミーゴ</t>
    <phoneticPr fontId="2"/>
  </si>
  <si>
    <t>BLUE</t>
    <phoneticPr fontId="2"/>
  </si>
  <si>
    <t>レパード</t>
    <phoneticPr fontId="2"/>
  </si>
  <si>
    <t>リオ</t>
    <phoneticPr fontId="2"/>
  </si>
  <si>
    <t>シルバー</t>
    <phoneticPr fontId="2"/>
  </si>
  <si>
    <t>ゴールデン</t>
    <phoneticPr fontId="2"/>
  </si>
  <si>
    <t>アズサ</t>
    <phoneticPr fontId="2"/>
  </si>
  <si>
    <t>ペガサス</t>
    <phoneticPr fontId="2"/>
  </si>
  <si>
    <t>プログレット</t>
    <phoneticPr fontId="2"/>
  </si>
  <si>
    <t>アズサ</t>
    <phoneticPr fontId="2"/>
  </si>
  <si>
    <t>ペガサス</t>
    <phoneticPr fontId="2"/>
  </si>
  <si>
    <t>ビートル</t>
    <phoneticPr fontId="2"/>
  </si>
  <si>
    <t>ゴールデン</t>
    <phoneticPr fontId="2"/>
  </si>
  <si>
    <t>リオ</t>
    <phoneticPr fontId="2"/>
  </si>
  <si>
    <t>プログレット</t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</si>
  <si>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</si>
  <si>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</si>
  <si>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</si>
  <si>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</si>
  <si>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</si>
  <si>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</si>
  <si>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A-7</t>
    <phoneticPr fontId="2"/>
  </si>
  <si>
    <t>A-8</t>
    <phoneticPr fontId="2"/>
  </si>
  <si>
    <t>A-9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</si>
  <si>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</si>
  <si>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</si>
  <si>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</si>
  <si>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</si>
  <si>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</si>
  <si>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B-6</t>
    <phoneticPr fontId="2"/>
  </si>
  <si>
    <t>B-7</t>
    <phoneticPr fontId="2"/>
  </si>
  <si>
    <t>B-8</t>
    <phoneticPr fontId="2"/>
  </si>
  <si>
    <t>B-9</t>
    <phoneticPr fontId="2"/>
  </si>
  <si>
    <t>A-10</t>
    <phoneticPr fontId="2"/>
  </si>
  <si>
    <t>A-11</t>
    <phoneticPr fontId="2"/>
  </si>
  <si>
    <t>A-12</t>
    <phoneticPr fontId="2"/>
  </si>
  <si>
    <t>A-13</t>
    <phoneticPr fontId="2"/>
  </si>
  <si>
    <t>A-14</t>
    <phoneticPr fontId="2"/>
  </si>
  <si>
    <t>A-15</t>
    <phoneticPr fontId="2"/>
  </si>
  <si>
    <t>A-16</t>
    <phoneticPr fontId="2"/>
  </si>
  <si>
    <t>A-17</t>
    <phoneticPr fontId="2"/>
  </si>
  <si>
    <t>A-18</t>
    <phoneticPr fontId="2"/>
  </si>
  <si>
    <t>B-10</t>
    <phoneticPr fontId="2"/>
  </si>
  <si>
    <t>B-12</t>
    <phoneticPr fontId="2"/>
  </si>
  <si>
    <t>B-14</t>
    <phoneticPr fontId="2"/>
  </si>
  <si>
    <t>B-11</t>
    <phoneticPr fontId="2"/>
  </si>
  <si>
    <t>B-13</t>
    <phoneticPr fontId="2"/>
  </si>
  <si>
    <t>B-15</t>
    <phoneticPr fontId="2"/>
  </si>
  <si>
    <t>B-16</t>
    <phoneticPr fontId="2"/>
  </si>
  <si>
    <t>B-17</t>
    <phoneticPr fontId="2"/>
  </si>
  <si>
    <t>B-18</t>
    <phoneticPr fontId="2"/>
  </si>
  <si>
    <t>黄色マスは１４分ハーフ</t>
    <rPh sb="0" eb="2">
      <t>キイロ</t>
    </rPh>
    <rPh sb="7" eb="8">
      <t>フン</t>
    </rPh>
    <phoneticPr fontId="2"/>
  </si>
  <si>
    <t>その他は１０分ハーフ</t>
    <rPh sb="2" eb="3">
      <t>タ</t>
    </rPh>
    <rPh sb="6" eb="7">
      <t>プン</t>
    </rPh>
    <phoneticPr fontId="2"/>
  </si>
  <si>
    <t>Aグループ</t>
    <phoneticPr fontId="2"/>
  </si>
  <si>
    <t>Bグループ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</si>
  <si>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</si>
  <si>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</si>
  <si>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</si>
  <si>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</si>
  <si>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</si>
  <si>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</si>
  <si>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</si>
  <si>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</si>
  <si>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優勝</t>
    <rPh sb="0" eb="2">
      <t>ユウショウ</t>
    </rPh>
    <phoneticPr fontId="2"/>
  </si>
  <si>
    <t>３位</t>
    <rPh sb="1" eb="2">
      <t>イ</t>
    </rPh>
    <phoneticPr fontId="2"/>
  </si>
  <si>
    <t>A-7</t>
    <phoneticPr fontId="2"/>
  </si>
  <si>
    <t>B-7</t>
    <phoneticPr fontId="2"/>
  </si>
  <si>
    <t>A-14</t>
    <phoneticPr fontId="2"/>
  </si>
  <si>
    <t>A-10</t>
    <phoneticPr fontId="2"/>
  </si>
  <si>
    <t>A-12</t>
    <phoneticPr fontId="2"/>
  </si>
  <si>
    <t>－</t>
    <phoneticPr fontId="2"/>
  </si>
  <si>
    <t>－</t>
    <phoneticPr fontId="2"/>
  </si>
  <si>
    <t>●</t>
    <phoneticPr fontId="2"/>
  </si>
  <si>
    <t>○</t>
    <phoneticPr fontId="2"/>
  </si>
  <si>
    <t>△</t>
    <phoneticPr fontId="2"/>
  </si>
  <si>
    <t>△</t>
    <phoneticPr fontId="2"/>
  </si>
  <si>
    <t>リトル</t>
    <phoneticPr fontId="2"/>
  </si>
  <si>
    <t>リトル</t>
    <phoneticPr fontId="2"/>
  </si>
  <si>
    <t>BLUE</t>
    <phoneticPr fontId="2"/>
  </si>
  <si>
    <t>九曜</t>
    <rPh sb="0" eb="2">
      <t>クヨウ</t>
    </rPh>
    <phoneticPr fontId="2"/>
  </si>
  <si>
    <t>北前野</t>
    <rPh sb="0" eb="1">
      <t>キタ</t>
    </rPh>
    <rPh sb="1" eb="3">
      <t>マエノ</t>
    </rPh>
    <phoneticPr fontId="2"/>
  </si>
  <si>
    <t>シルバー</t>
    <phoneticPr fontId="2"/>
  </si>
  <si>
    <t>シルバー</t>
    <phoneticPr fontId="2"/>
  </si>
  <si>
    <t>桜川</t>
    <rPh sb="0" eb="2">
      <t>サクラガワ</t>
    </rPh>
    <phoneticPr fontId="2"/>
  </si>
  <si>
    <t>リオ板橋</t>
    <rPh sb="2" eb="4">
      <t>イタバシ</t>
    </rPh>
    <phoneticPr fontId="2"/>
  </si>
  <si>
    <t>リオ</t>
    <phoneticPr fontId="2"/>
  </si>
  <si>
    <t>高島平</t>
    <rPh sb="0" eb="2">
      <t>タカシマ</t>
    </rPh>
    <rPh sb="2" eb="3">
      <t>タイラ</t>
    </rPh>
    <phoneticPr fontId="2"/>
  </si>
  <si>
    <t>北野A</t>
    <rPh sb="0" eb="2">
      <t>キタノ</t>
    </rPh>
    <phoneticPr fontId="2"/>
  </si>
  <si>
    <t>成増</t>
    <rPh sb="0" eb="2">
      <t>ナリマス</t>
    </rPh>
    <phoneticPr fontId="2"/>
  </si>
  <si>
    <t>向原</t>
    <rPh sb="0" eb="2">
      <t>ムカイハラ</t>
    </rPh>
    <phoneticPr fontId="2"/>
  </si>
  <si>
    <t>向原</t>
    <phoneticPr fontId="2"/>
  </si>
  <si>
    <t>中台</t>
    <rPh sb="0" eb="2">
      <t>ナカダイ</t>
    </rPh>
    <phoneticPr fontId="2"/>
  </si>
  <si>
    <t>ときわ台</t>
    <rPh sb="3" eb="4">
      <t>ダイ</t>
    </rPh>
    <phoneticPr fontId="2"/>
  </si>
  <si>
    <t>熊野</t>
    <rPh sb="0" eb="2">
      <t>クマノ</t>
    </rPh>
    <phoneticPr fontId="2"/>
  </si>
  <si>
    <t>レパード</t>
    <phoneticPr fontId="2"/>
  </si>
  <si>
    <t>レパード</t>
    <phoneticPr fontId="2"/>
  </si>
  <si>
    <t>ペガサス</t>
    <phoneticPr fontId="2"/>
  </si>
  <si>
    <t>プログレット</t>
    <phoneticPr fontId="2"/>
  </si>
  <si>
    <t>アズサ</t>
    <phoneticPr fontId="2"/>
  </si>
  <si>
    <t>ビートル</t>
    <phoneticPr fontId="2"/>
  </si>
  <si>
    <t>アミーゴ</t>
    <phoneticPr fontId="2"/>
  </si>
  <si>
    <t>北野B</t>
    <rPh sb="0" eb="2">
      <t>キタノ</t>
    </rPh>
    <phoneticPr fontId="2"/>
  </si>
  <si>
    <t>アミーゴ</t>
    <phoneticPr fontId="2"/>
  </si>
  <si>
    <t>gｗｆくぁｄ</t>
    <phoneticPr fontId="2"/>
  </si>
  <si>
    <t>志村東</t>
    <rPh sb="0" eb="2">
      <t>シムラ</t>
    </rPh>
    <rPh sb="2" eb="3">
      <t>ヒガシ</t>
    </rPh>
    <phoneticPr fontId="2"/>
  </si>
  <si>
    <t>下赤塚</t>
    <rPh sb="0" eb="3">
      <t>シモアカツカ</t>
    </rPh>
    <phoneticPr fontId="2"/>
  </si>
  <si>
    <t>ゴールデン</t>
    <phoneticPr fontId="2"/>
  </si>
  <si>
    <t>徳丸</t>
    <rPh sb="0" eb="2">
      <t>トクマル</t>
    </rPh>
    <phoneticPr fontId="2"/>
  </si>
  <si>
    <t>本部</t>
    <rPh sb="0" eb="2">
      <t>ホンブ</t>
    </rPh>
    <phoneticPr fontId="2"/>
  </si>
  <si>
    <t>3・4順位戦</t>
    <rPh sb="3" eb="5">
      <t>ジュンイ</t>
    </rPh>
    <rPh sb="5" eb="6">
      <t>セン</t>
    </rPh>
    <phoneticPr fontId="2"/>
  </si>
  <si>
    <t>5・6位決定戦</t>
    <rPh sb="3" eb="4">
      <t>イ</t>
    </rPh>
    <rPh sb="4" eb="7">
      <t>ケッテイセン</t>
    </rPh>
    <phoneticPr fontId="2"/>
  </si>
  <si>
    <t>3・4位P順位戦</t>
    <rPh sb="3" eb="4">
      <t>イ</t>
    </rPh>
    <rPh sb="5" eb="7">
      <t>ジュンイ</t>
    </rPh>
    <rPh sb="7" eb="8">
      <t>セン</t>
    </rPh>
    <phoneticPr fontId="2"/>
  </si>
  <si>
    <t>決勝戦</t>
    <rPh sb="0" eb="3">
      <t>ケッショウセン</t>
    </rPh>
    <phoneticPr fontId="2"/>
  </si>
  <si>
    <t>1位P準決</t>
    <rPh sb="1" eb="2">
      <t>イ</t>
    </rPh>
    <rPh sb="3" eb="4">
      <t>ジュン</t>
    </rPh>
    <rPh sb="4" eb="5">
      <t>ケツ</t>
    </rPh>
    <phoneticPr fontId="2"/>
  </si>
  <si>
    <t>3・4位決定戦</t>
    <rPh sb="3" eb="4">
      <t>イ</t>
    </rPh>
    <rPh sb="4" eb="7">
      <t>ケッテイセン</t>
    </rPh>
    <phoneticPr fontId="2"/>
  </si>
  <si>
    <t>2位P決勝</t>
    <rPh sb="1" eb="2">
      <t>イ</t>
    </rPh>
    <rPh sb="3" eb="5">
      <t>ケッショウ</t>
    </rPh>
    <phoneticPr fontId="2"/>
  </si>
  <si>
    <t>Ａコート</t>
    <phoneticPr fontId="2"/>
  </si>
  <si>
    <t>リトル</t>
    <phoneticPr fontId="2"/>
  </si>
  <si>
    <t>３・４位パート１位</t>
    <phoneticPr fontId="2"/>
  </si>
  <si>
    <t>2位パート1位</t>
    <rPh sb="1" eb="2">
      <t>イ</t>
    </rPh>
    <rPh sb="6" eb="7">
      <t>イ</t>
    </rPh>
    <phoneticPr fontId="2"/>
  </si>
  <si>
    <t>順位決定戦</t>
    <rPh sb="0" eb="2">
      <t>ジュンイ</t>
    </rPh>
    <rPh sb="2" eb="4">
      <t>ケッテイ</t>
    </rPh>
    <rPh sb="4" eb="5">
      <t>セン</t>
    </rPh>
    <phoneticPr fontId="2"/>
  </si>
  <si>
    <t>ＳＣ３６０</t>
    <phoneticPr fontId="2"/>
  </si>
  <si>
    <t>ＳＣ３６０</t>
    <phoneticPr fontId="2"/>
  </si>
  <si>
    <t>ときわ台</t>
    <rPh sb="3" eb="4">
      <t>ダイ</t>
    </rPh>
    <phoneticPr fontId="2"/>
  </si>
  <si>
    <t>下赤塚</t>
    <rPh sb="0" eb="3">
      <t>シモアカツカ</t>
    </rPh>
    <phoneticPr fontId="2"/>
  </si>
  <si>
    <t>熊野</t>
    <rPh sb="0" eb="2">
      <t>クマノ</t>
    </rPh>
    <phoneticPr fontId="2"/>
  </si>
  <si>
    <t>ＦＣ熊野</t>
    <phoneticPr fontId="2"/>
  </si>
  <si>
    <t>下赤塚ＦＣ</t>
    <phoneticPr fontId="2"/>
  </si>
  <si>
    <t>ペガサス</t>
    <phoneticPr fontId="2"/>
  </si>
  <si>
    <t>プログレット</t>
    <phoneticPr fontId="2"/>
  </si>
  <si>
    <t>BLUE</t>
    <phoneticPr fontId="2"/>
  </si>
  <si>
    <t>アズサ</t>
    <phoneticPr fontId="2"/>
  </si>
  <si>
    <t>アズサＪｒ ＦＣ</t>
    <phoneticPr fontId="2"/>
  </si>
  <si>
    <t>ペガサスＦＣ</t>
    <phoneticPr fontId="2"/>
  </si>
  <si>
    <t>成増ＳＣ</t>
    <phoneticPr fontId="2"/>
  </si>
  <si>
    <t>プログレットＦＣ</t>
    <phoneticPr fontId="2"/>
  </si>
  <si>
    <t>北野ＦＣ  A</t>
    <rPh sb="0" eb="2">
      <t>キタノ</t>
    </rPh>
    <phoneticPr fontId="2"/>
  </si>
  <si>
    <t>BLUE ＥＡＧＬＥＳ</t>
    <phoneticPr fontId="2"/>
  </si>
  <si>
    <t>高島平ＳＣ</t>
    <rPh sb="0" eb="2">
      <t>タカシマ</t>
    </rPh>
    <rPh sb="2" eb="3">
      <t>タイラ</t>
    </rPh>
    <phoneticPr fontId="2"/>
  </si>
  <si>
    <t>ビートルイレブン</t>
    <phoneticPr fontId="2"/>
  </si>
  <si>
    <t>高島平</t>
    <rPh sb="0" eb="3">
      <t>タカシマダイラ</t>
    </rPh>
    <phoneticPr fontId="2"/>
  </si>
  <si>
    <t>北野Ａ</t>
    <rPh sb="0" eb="2">
      <t>キタノ</t>
    </rPh>
    <phoneticPr fontId="2"/>
  </si>
  <si>
    <t>成増</t>
    <rPh sb="0" eb="2">
      <t>ナリマス</t>
    </rPh>
    <phoneticPr fontId="2"/>
  </si>
  <si>
    <t>ビートル</t>
    <phoneticPr fontId="2"/>
  </si>
  <si>
    <t>高島平ＳＣ</t>
    <rPh sb="0" eb="3">
      <t>タカシマダイラ</t>
    </rPh>
    <phoneticPr fontId="2"/>
  </si>
  <si>
    <t>北野ＦＣ  A</t>
    <phoneticPr fontId="2"/>
  </si>
  <si>
    <t>九曜ＦＣ Ｊｒ</t>
    <rPh sb="0" eb="2">
      <t>クヨウ</t>
    </rPh>
    <phoneticPr fontId="2"/>
  </si>
  <si>
    <t>桜川ＳＣ</t>
    <rPh sb="0" eb="2">
      <t>サクラガワ</t>
    </rPh>
    <phoneticPr fontId="2"/>
  </si>
  <si>
    <t>九曜</t>
    <rPh sb="0" eb="2">
      <t>クヨウ</t>
    </rPh>
    <phoneticPr fontId="2"/>
  </si>
  <si>
    <t>桜川</t>
    <rPh sb="0" eb="2">
      <t>サクラガワ</t>
    </rPh>
    <phoneticPr fontId="2"/>
  </si>
  <si>
    <t>九曜</t>
    <phoneticPr fontId="2"/>
  </si>
  <si>
    <t>本部</t>
    <rPh sb="0" eb="2">
      <t>ホンブ</t>
    </rPh>
    <phoneticPr fontId="2"/>
  </si>
  <si>
    <t>２位</t>
    <rPh sb="1" eb="2">
      <t>イ</t>
    </rPh>
    <phoneticPr fontId="2"/>
  </si>
  <si>
    <t>成増SC</t>
    <rPh sb="0" eb="2">
      <t>ナリマス</t>
    </rPh>
    <phoneticPr fontId="2"/>
  </si>
  <si>
    <t>４位</t>
    <rPh sb="1" eb="2">
      <t>イ</t>
    </rPh>
    <phoneticPr fontId="2"/>
  </si>
  <si>
    <t>ビートルイレブン</t>
    <phoneticPr fontId="2"/>
  </si>
  <si>
    <t>　　　　　　　　　平成３０年度ジュニア育成地域推進事業</t>
    <rPh sb="9" eb="11">
      <t>ヘイセイ</t>
    </rPh>
    <rPh sb="13" eb="14">
      <t>ネン</t>
    </rPh>
    <rPh sb="14" eb="15">
      <t>ド</t>
    </rPh>
    <rPh sb="19" eb="21">
      <t>イクセイ</t>
    </rPh>
    <rPh sb="21" eb="23">
      <t>チイキ</t>
    </rPh>
    <rPh sb="23" eb="25">
      <t>スイシン</t>
    </rPh>
    <rPh sb="25" eb="27">
      <t>ジギョウ</t>
    </rPh>
    <phoneticPr fontId="2"/>
  </si>
  <si>
    <t>　　　　　　　　　　　　　　　　　　　　　　　　　　　　板橋区ジュニアカップサッカー大会　U-8</t>
    <rPh sb="28" eb="31">
      <t>イタバシク</t>
    </rPh>
    <rPh sb="42" eb="44">
      <t>タイカイ</t>
    </rPh>
    <phoneticPr fontId="2"/>
  </si>
  <si>
    <t>セカンドステージ1位パート順位決定戦試合結果</t>
    <rPh sb="9" eb="10">
      <t>イ</t>
    </rPh>
    <rPh sb="13" eb="15">
      <t>ジュンイ</t>
    </rPh>
    <rPh sb="15" eb="17">
      <t>ケッテイ</t>
    </rPh>
    <rPh sb="17" eb="18">
      <t>セン</t>
    </rPh>
    <rPh sb="18" eb="20">
      <t>シアイ</t>
    </rPh>
    <rPh sb="20" eb="22">
      <t>ケッカ</t>
    </rPh>
    <phoneticPr fontId="2"/>
  </si>
  <si>
    <t>セカンドステージ2位パート順位戦試合結果</t>
    <rPh sb="9" eb="10">
      <t>イ</t>
    </rPh>
    <rPh sb="13" eb="15">
      <t>ジュンイ</t>
    </rPh>
    <rPh sb="15" eb="16">
      <t>セン</t>
    </rPh>
    <rPh sb="16" eb="18">
      <t>シアイ</t>
    </rPh>
    <rPh sb="18" eb="20">
      <t>ケッカ</t>
    </rPh>
    <phoneticPr fontId="2"/>
  </si>
  <si>
    <t>　　　　　　　　　　　平成３０年度ジュニア育成地域推進事業</t>
    <rPh sb="11" eb="13">
      <t>ヘイセイ</t>
    </rPh>
    <rPh sb="15" eb="16">
      <t>ネン</t>
    </rPh>
    <rPh sb="16" eb="17">
      <t>ド</t>
    </rPh>
    <rPh sb="21" eb="23">
      <t>イクセイ</t>
    </rPh>
    <rPh sb="23" eb="25">
      <t>チイキ</t>
    </rPh>
    <rPh sb="25" eb="27">
      <t>スイシン</t>
    </rPh>
    <rPh sb="27" eb="29">
      <t>ジギョウ</t>
    </rPh>
    <phoneticPr fontId="2"/>
  </si>
  <si>
    <t>　　　　　　　　　　　　　　　　　　　板橋区ジュニアカップサッカー大会　U-8</t>
    <rPh sb="19" eb="22">
      <t>イタバシク</t>
    </rPh>
    <rPh sb="33" eb="35">
      <t>タイカイ</t>
    </rPh>
    <phoneticPr fontId="2"/>
  </si>
  <si>
    <t>セカンドステージ３・４位パート順位戦試合結果</t>
    <rPh sb="11" eb="12">
      <t>イ</t>
    </rPh>
    <rPh sb="15" eb="17">
      <t>ジュンイ</t>
    </rPh>
    <rPh sb="17" eb="18">
      <t>セン</t>
    </rPh>
    <rPh sb="18" eb="20">
      <t>シアイ</t>
    </rPh>
    <rPh sb="20" eb="22">
      <t>ケッカ</t>
    </rPh>
    <phoneticPr fontId="2"/>
  </si>
  <si>
    <t>１位決定戦</t>
    <rPh sb="1" eb="2">
      <t>イ</t>
    </rPh>
    <rPh sb="2" eb="5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</si>
</sst>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6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Font="1" applyAlignment="1">
      <alignment vertical="center" shrinkToFit="1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Fill="1" applyBorder="1" applyAlignment="1" applyProtection="1">
      <alignment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3" fillId="0" borderId="11" xfId="1" applyNumberFormat="1" applyFont="1" applyBorder="1" applyAlignment="1" applyProtection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3" fillId="0" borderId="0" xfId="1" applyFont="1" applyFill="1" applyBorder="1" applyAlignment="1">
      <alignment vertical="center" shrinkToFit="1"/>
    </xf>
    <xf numFmtId="0" fontId="7" fillId="0" borderId="13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1" applyFont="1" applyFill="1" applyBorder="1" applyAlignment="1" applyProtection="1">
      <alignment vertical="center" shrinkToFit="1"/>
    </xf>
    <xf numFmtId="0" fontId="7" fillId="0" borderId="14" xfId="1" applyFont="1" applyBorder="1" applyAlignment="1">
      <alignment horizontal="center" vertical="center" shrinkToFit="1"/>
    </xf>
    <xf numFmtId="0" fontId="0" fillId="0" borderId="4" xfId="1" applyFont="1" applyFill="1" applyBorder="1" applyAlignment="1" applyProtection="1">
      <alignment vertical="center" shrinkToFit="1"/>
    </xf>
    <xf numFmtId="0" fontId="1" fillId="0" borderId="4" xfId="1" applyFont="1" applyFill="1" applyBorder="1" applyAlignment="1" applyProtection="1">
      <alignment vertical="center" shrinkToFit="1"/>
    </xf>
    <xf numFmtId="0" fontId="1" fillId="0" borderId="4" xfId="1" applyFont="1" applyBorder="1" applyAlignment="1">
      <alignment vertical="center" shrinkToFit="1"/>
    </xf>
    <xf numFmtId="0" fontId="1" fillId="0" borderId="15" xfId="1" applyFont="1" applyBorder="1" applyAlignment="1">
      <alignment vertical="center" shrinkToFit="1"/>
    </xf>
    <xf numFmtId="0" fontId="1" fillId="0" borderId="3" xfId="1" applyFont="1" applyFill="1" applyBorder="1" applyAlignment="1" applyProtection="1">
      <alignment vertical="center" shrinkToFit="1"/>
    </xf>
    <xf numFmtId="0" fontId="1" fillId="0" borderId="3" xfId="1" applyFont="1" applyBorder="1" applyAlignment="1">
      <alignment vertical="center" shrinkToFit="1"/>
    </xf>
    <xf numFmtId="0" fontId="1" fillId="0" borderId="16" xfId="1" applyFont="1" applyBorder="1" applyAlignment="1">
      <alignment vertical="center" shrinkToFit="1"/>
    </xf>
    <xf numFmtId="0" fontId="0" fillId="0" borderId="17" xfId="1" applyFont="1" applyFill="1" applyBorder="1" applyAlignment="1" applyProtection="1">
      <alignment vertical="center" shrinkToFit="1"/>
    </xf>
    <xf numFmtId="0" fontId="1" fillId="0" borderId="17" xfId="1" applyFont="1" applyBorder="1" applyAlignment="1">
      <alignment vertical="center" shrinkToFit="1"/>
    </xf>
    <xf numFmtId="0" fontId="1" fillId="0" borderId="18" xfId="1" applyFont="1" applyBorder="1" applyAlignment="1">
      <alignment vertical="center" shrinkToFit="1"/>
    </xf>
    <xf numFmtId="0" fontId="1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Border="1" applyAlignment="1">
      <alignment horizontal="center" shrinkToFit="1"/>
    </xf>
    <xf numFmtId="0" fontId="0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1" applyFont="1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3" fillId="0" borderId="51" xfId="1" applyNumberFormat="1" applyFont="1" applyBorder="1" applyAlignment="1" applyProtection="1">
      <alignment horizontal="center" vertical="center" shrinkToFit="1"/>
    </xf>
    <xf numFmtId="0" fontId="3" fillId="0" borderId="51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7" xfId="1" applyFont="1" applyBorder="1" applyAlignment="1">
      <alignment horizontal="center" vertical="center" shrinkToFit="1"/>
    </xf>
    <xf numFmtId="0" fontId="1" fillId="0" borderId="50" xfId="1" applyFont="1" applyBorder="1" applyAlignment="1">
      <alignment vertical="center" shrinkToFit="1"/>
    </xf>
    <xf numFmtId="0" fontId="1" fillId="0" borderId="60" xfId="1" applyFont="1" applyBorder="1" applyAlignment="1">
      <alignment vertical="center" shrinkToFit="1"/>
    </xf>
    <xf numFmtId="0" fontId="1" fillId="0" borderId="51" xfId="1" applyFont="1" applyBorder="1" applyAlignment="1">
      <alignment vertical="center" shrinkToFit="1"/>
    </xf>
    <xf numFmtId="0" fontId="3" fillId="0" borderId="7" xfId="1" applyNumberFormat="1" applyFont="1" applyBorder="1" applyAlignment="1" applyProtection="1">
      <alignment horizontal="center" vertical="center" shrinkToFit="1"/>
    </xf>
    <xf numFmtId="0" fontId="1" fillId="0" borderId="7" xfId="1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20" fontId="0" fillId="2" borderId="1" xfId="0" applyNumberFormat="1" applyFill="1" applyBorder="1" applyAlignment="1">
      <alignment horizontal="center" vertical="center" shrinkToFit="1"/>
    </xf>
    <xf numFmtId="20" fontId="0" fillId="0" borderId="6" xfId="0" applyNumberFormat="1" applyBorder="1" applyAlignment="1">
      <alignment horizontal="center" vertical="center" shrinkToFit="1"/>
    </xf>
    <xf numFmtId="20" fontId="0" fillId="2" borderId="6" xfId="0" applyNumberForma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0" fontId="0" fillId="0" borderId="69" xfId="0" applyNumberForma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1" fillId="0" borderId="0" xfId="1" applyFill="1" applyBorder="1" applyAlignment="1">
      <alignment horizont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7" fillId="0" borderId="51" xfId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58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56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11" xfId="0" applyNumberFormat="1" applyFill="1" applyBorder="1" applyAlignment="1">
      <alignment horizontal="center" vertical="center" shrinkToFit="1"/>
    </xf>
    <xf numFmtId="20" fontId="0" fillId="0" borderId="69" xfId="0" applyNumberFormat="1" applyFill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4" xfId="1" applyFont="1" applyFill="1" applyBorder="1" applyAlignment="1" applyProtection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5" fillId="0" borderId="3" xfId="1" applyFont="1" applyFill="1" applyBorder="1" applyAlignment="1" applyProtection="1">
      <alignment vertical="center" shrinkToFit="1"/>
    </xf>
    <xf numFmtId="0" fontId="5" fillId="0" borderId="3" xfId="1" applyFont="1" applyBorder="1" applyAlignment="1">
      <alignment vertical="center" shrinkToFit="1"/>
    </xf>
    <xf numFmtId="0" fontId="5" fillId="0" borderId="16" xfId="1" applyFont="1" applyBorder="1" applyAlignment="1">
      <alignment vertical="center" shrinkToFit="1"/>
    </xf>
    <xf numFmtId="0" fontId="5" fillId="0" borderId="17" xfId="1" applyFont="1" applyFill="1" applyBorder="1" applyAlignment="1" applyProtection="1">
      <alignment vertical="center" shrinkToFit="1"/>
    </xf>
    <xf numFmtId="0" fontId="5" fillId="0" borderId="17" xfId="1" applyFont="1" applyBorder="1" applyAlignment="1">
      <alignment vertical="center" shrinkToFit="1"/>
    </xf>
    <xf numFmtId="0" fontId="5" fillId="0" borderId="18" xfId="1" applyFont="1" applyBorder="1" applyAlignment="1">
      <alignment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 shrinkToFit="1"/>
    </xf>
    <xf numFmtId="0" fontId="1" fillId="0" borderId="13" xfId="1" applyFont="1" applyBorder="1" applyAlignment="1">
      <alignment horizontal="center" vertical="center" shrinkToFit="1"/>
    </xf>
    <xf numFmtId="0" fontId="1" fillId="0" borderId="17" xfId="1" applyFont="1" applyFill="1" applyBorder="1" applyAlignment="1" applyProtection="1">
      <alignment vertical="center" shrinkToFit="1"/>
    </xf>
    <xf numFmtId="0" fontId="1" fillId="0" borderId="50" xfId="1" applyFont="1" applyFill="1" applyBorder="1" applyAlignment="1" applyProtection="1">
      <alignment vertical="center" shrinkToFit="1"/>
    </xf>
    <xf numFmtId="0" fontId="1" fillId="0" borderId="51" xfId="1" applyFont="1" applyFill="1" applyBorder="1" applyAlignment="1" applyProtection="1">
      <alignment vertical="center" shrinkToFit="1"/>
    </xf>
    <xf numFmtId="0" fontId="1" fillId="0" borderId="51" xfId="1" applyFont="1" applyBorder="1" applyAlignment="1">
      <alignment horizontal="center" vertical="center" shrinkToFit="1"/>
    </xf>
    <xf numFmtId="0" fontId="1" fillId="0" borderId="7" xfId="1" applyFont="1" applyFill="1" applyBorder="1" applyAlignment="1" applyProtection="1">
      <alignment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56" xfId="1" applyFont="1" applyBorder="1" applyAlignment="1">
      <alignment horizontal="center" vertical="center" shrinkToFit="1"/>
    </xf>
    <xf numFmtId="0" fontId="1" fillId="0" borderId="6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3" fillId="0" borderId="51" xfId="1" applyNumberFormat="1" applyFont="1" applyBorder="1" applyAlignment="1" applyProtection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4" xfId="0" applyFont="1" applyBorder="1">
      <alignment vertical="center"/>
    </xf>
    <xf numFmtId="0" fontId="0" fillId="0" borderId="76" xfId="0" applyFont="1" applyBorder="1">
      <alignment vertical="center"/>
    </xf>
    <xf numFmtId="0" fontId="0" fillId="0" borderId="77" xfId="0" applyFont="1" applyBorder="1">
      <alignment vertical="center"/>
    </xf>
    <xf numFmtId="0" fontId="0" fillId="0" borderId="75" xfId="0" applyFont="1" applyBorder="1">
      <alignment vertical="center"/>
    </xf>
    <xf numFmtId="0" fontId="0" fillId="0" borderId="78" xfId="0" applyFont="1" applyBorder="1">
      <alignment vertical="center"/>
    </xf>
    <xf numFmtId="0" fontId="0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9" xfId="0" applyFont="1" applyBorder="1">
      <alignment vertical="center"/>
    </xf>
    <xf numFmtId="0" fontId="0" fillId="0" borderId="80" xfId="0" applyFont="1" applyBorder="1">
      <alignment vertical="center"/>
    </xf>
    <xf numFmtId="0" fontId="0" fillId="0" borderId="81" xfId="0" applyFont="1" applyBorder="1">
      <alignment vertical="center"/>
    </xf>
    <xf numFmtId="0" fontId="0" fillId="0" borderId="82" xfId="0" applyFont="1" applyBorder="1">
      <alignment vertical="center"/>
    </xf>
    <xf numFmtId="0" fontId="0" fillId="0" borderId="83" xfId="0" applyFont="1" applyBorder="1">
      <alignment vertical="center"/>
    </xf>
    <xf numFmtId="0" fontId="0" fillId="0" borderId="83" xfId="0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34" xfId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 shrinkToFit="1"/>
    </xf>
    <xf numFmtId="0" fontId="3" fillId="0" borderId="5" xfId="1" applyNumberFormat="1" applyFont="1" applyBorder="1" applyAlignment="1" applyProtection="1">
      <alignment horizontal="center" vertical="center" shrinkToFit="1"/>
    </xf>
    <xf numFmtId="0" fontId="3" fillId="0" borderId="27" xfId="1" applyNumberFormat="1" applyFont="1" applyBorder="1" applyAlignment="1" applyProtection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29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14" fillId="0" borderId="34" xfId="1" applyFont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3" xfId="1" applyFont="1" applyBorder="1" applyAlignment="1">
      <alignment horizontal="center" vertical="center" shrinkToFit="1"/>
    </xf>
    <xf numFmtId="0" fontId="3" fillId="0" borderId="44" xfId="1" applyFont="1" applyBorder="1" applyAlignment="1">
      <alignment horizontal="center" vertical="center" shrinkToFit="1"/>
    </xf>
    <xf numFmtId="0" fontId="3" fillId="0" borderId="45" xfId="1" applyFont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 shrinkToFit="1"/>
    </xf>
    <xf numFmtId="0" fontId="3" fillId="0" borderId="47" xfId="1" applyFont="1" applyBorder="1" applyAlignment="1">
      <alignment horizontal="center" vertical="center" shrinkToFit="1"/>
    </xf>
    <xf numFmtId="0" fontId="3" fillId="0" borderId="48" xfId="1" applyFont="1" applyBorder="1" applyAlignment="1">
      <alignment horizontal="center" vertical="center" shrinkToFit="1"/>
    </xf>
    <xf numFmtId="0" fontId="12" fillId="0" borderId="49" xfId="1" applyFont="1" applyBorder="1" applyAlignment="1">
      <alignment horizontal="center" vertical="center" shrinkToFit="1"/>
    </xf>
    <xf numFmtId="0" fontId="12" fillId="0" borderId="34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7" fillId="0" borderId="52" xfId="1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3" xfId="1" applyFont="1" applyBorder="1" applyAlignment="1">
      <alignment horizontal="center" vertical="center" shrinkToFit="1"/>
    </xf>
    <xf numFmtId="0" fontId="3" fillId="0" borderId="54" xfId="1" applyFont="1" applyBorder="1" applyAlignment="1">
      <alignment horizontal="center" vertical="center" shrinkToFit="1"/>
    </xf>
    <xf numFmtId="0" fontId="3" fillId="0" borderId="5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39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 shrinkToFit="1"/>
    </xf>
    <xf numFmtId="0" fontId="15" fillId="0" borderId="49" xfId="1" applyFont="1" applyBorder="1" applyAlignment="1">
      <alignment horizontal="center" vertical="center" shrinkToFit="1"/>
    </xf>
    <xf numFmtId="0" fontId="14" fillId="0" borderId="52" xfId="1" applyFont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3" fillId="0" borderId="55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24</xdr:row>
      <xdr:rowOff>53340</xdr:rowOff>
    </xdr:from>
    <xdr:to>
      <xdr:col>11</xdr:col>
      <xdr:colOff>175260</xdr:colOff>
      <xdr:row>25</xdr:row>
      <xdr:rowOff>91440</xdr:rowOff>
    </xdr:to>
    <xdr:sp macro="" textlink="">
      <xdr:nvSpPr>
        <xdr:cNvPr id="4" name="正方形/長方形 3"/>
        <xdr:cNvSpPr/>
      </xdr:nvSpPr>
      <xdr:spPr>
        <a:xfrm>
          <a:off x="2255520" y="415290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A-15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205740</xdr:colOff>
      <xdr:row>33</xdr:row>
      <xdr:rowOff>45720</xdr:rowOff>
    </xdr:from>
    <xdr:to>
      <xdr:col>11</xdr:col>
      <xdr:colOff>68580</xdr:colOff>
      <xdr:row>34</xdr:row>
      <xdr:rowOff>83820</xdr:rowOff>
    </xdr:to>
    <xdr:sp macro="" textlink="">
      <xdr:nvSpPr>
        <xdr:cNvPr id="14" name="正方形/長方形 13"/>
        <xdr:cNvSpPr/>
      </xdr:nvSpPr>
      <xdr:spPr>
        <a:xfrm>
          <a:off x="2148840" y="551688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A-8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198120</xdr:colOff>
      <xdr:row>41</xdr:row>
      <xdr:rowOff>60960</xdr:rowOff>
    </xdr:from>
    <xdr:to>
      <xdr:col>11</xdr:col>
      <xdr:colOff>60960</xdr:colOff>
      <xdr:row>42</xdr:row>
      <xdr:rowOff>99060</xdr:rowOff>
    </xdr:to>
    <xdr:sp macro="" textlink="">
      <xdr:nvSpPr>
        <xdr:cNvPr id="15" name="正方形/長方形 14"/>
        <xdr:cNvSpPr/>
      </xdr:nvSpPr>
      <xdr:spPr>
        <a:xfrm>
          <a:off x="2141220" y="675132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B-8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167640</xdr:colOff>
      <xdr:row>49</xdr:row>
      <xdr:rowOff>53340</xdr:rowOff>
    </xdr:from>
    <xdr:to>
      <xdr:col>11</xdr:col>
      <xdr:colOff>30480</xdr:colOff>
      <xdr:row>50</xdr:row>
      <xdr:rowOff>91440</xdr:rowOff>
    </xdr:to>
    <xdr:sp macro="" textlink="">
      <xdr:nvSpPr>
        <xdr:cNvPr id="16" name="正方形/長方形 15"/>
        <xdr:cNvSpPr/>
      </xdr:nvSpPr>
      <xdr:spPr>
        <a:xfrm>
          <a:off x="2110740" y="796290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A-9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152400</xdr:colOff>
      <xdr:row>57</xdr:row>
      <xdr:rowOff>60960</xdr:rowOff>
    </xdr:from>
    <xdr:to>
      <xdr:col>11</xdr:col>
      <xdr:colOff>15240</xdr:colOff>
      <xdr:row>58</xdr:row>
      <xdr:rowOff>99060</xdr:rowOff>
    </xdr:to>
    <xdr:sp macro="" textlink="">
      <xdr:nvSpPr>
        <xdr:cNvPr id="17" name="正方形/長方形 16"/>
        <xdr:cNvSpPr/>
      </xdr:nvSpPr>
      <xdr:spPr>
        <a:xfrm>
          <a:off x="2095500" y="918972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B-9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45720</xdr:colOff>
      <xdr:row>37</xdr:row>
      <xdr:rowOff>53340</xdr:rowOff>
    </xdr:from>
    <xdr:to>
      <xdr:col>6</xdr:col>
      <xdr:colOff>167640</xdr:colOff>
      <xdr:row>38</xdr:row>
      <xdr:rowOff>91440</xdr:rowOff>
    </xdr:to>
    <xdr:sp macro="" textlink="">
      <xdr:nvSpPr>
        <xdr:cNvPr id="18" name="正方形/長方形 17"/>
        <xdr:cNvSpPr/>
      </xdr:nvSpPr>
      <xdr:spPr>
        <a:xfrm>
          <a:off x="952500" y="613410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A-11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</xdr:colOff>
      <xdr:row>53</xdr:row>
      <xdr:rowOff>30480</xdr:rowOff>
    </xdr:from>
    <xdr:to>
      <xdr:col>6</xdr:col>
      <xdr:colOff>160020</xdr:colOff>
      <xdr:row>54</xdr:row>
      <xdr:rowOff>68580</xdr:rowOff>
    </xdr:to>
    <xdr:sp macro="" textlink="">
      <xdr:nvSpPr>
        <xdr:cNvPr id="19" name="正方形/長方形 18"/>
        <xdr:cNvSpPr/>
      </xdr:nvSpPr>
      <xdr:spPr>
        <a:xfrm>
          <a:off x="944880" y="854964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B-11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167640</xdr:colOff>
      <xdr:row>39</xdr:row>
      <xdr:rowOff>129540</xdr:rowOff>
    </xdr:from>
    <xdr:to>
      <xdr:col>17</xdr:col>
      <xdr:colOff>30480</xdr:colOff>
      <xdr:row>41</xdr:row>
      <xdr:rowOff>15240</xdr:rowOff>
    </xdr:to>
    <xdr:sp macro="" textlink="">
      <xdr:nvSpPr>
        <xdr:cNvPr id="20" name="正方形/長方形 19"/>
        <xdr:cNvSpPr/>
      </xdr:nvSpPr>
      <xdr:spPr>
        <a:xfrm>
          <a:off x="3665220" y="651510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A-13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167640</xdr:colOff>
      <xdr:row>50</xdr:row>
      <xdr:rowOff>144780</xdr:rowOff>
    </xdr:from>
    <xdr:to>
      <xdr:col>17</xdr:col>
      <xdr:colOff>30480</xdr:colOff>
      <xdr:row>52</xdr:row>
      <xdr:rowOff>30480</xdr:rowOff>
    </xdr:to>
    <xdr:sp macro="" textlink="">
      <xdr:nvSpPr>
        <xdr:cNvPr id="21" name="正方形/長方形 20"/>
        <xdr:cNvSpPr/>
      </xdr:nvSpPr>
      <xdr:spPr>
        <a:xfrm>
          <a:off x="3665220" y="820674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B-13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175260</xdr:colOff>
      <xdr:row>31</xdr:row>
      <xdr:rowOff>53340</xdr:rowOff>
    </xdr:from>
    <xdr:to>
      <xdr:col>18</xdr:col>
      <xdr:colOff>38100</xdr:colOff>
      <xdr:row>32</xdr:row>
      <xdr:rowOff>91440</xdr:rowOff>
    </xdr:to>
    <xdr:sp macro="" textlink="">
      <xdr:nvSpPr>
        <xdr:cNvPr id="22" name="正方形/長方形 21"/>
        <xdr:cNvSpPr/>
      </xdr:nvSpPr>
      <xdr:spPr>
        <a:xfrm>
          <a:off x="3931920" y="521970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B-15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152400</xdr:colOff>
      <xdr:row>47</xdr:row>
      <xdr:rowOff>0</xdr:rowOff>
    </xdr:from>
    <xdr:to>
      <xdr:col>23</xdr:col>
      <xdr:colOff>15240</xdr:colOff>
      <xdr:row>48</xdr:row>
      <xdr:rowOff>38100</xdr:rowOff>
    </xdr:to>
    <xdr:sp macro="" textlink="">
      <xdr:nvSpPr>
        <xdr:cNvPr id="23" name="正方形/長方形 22"/>
        <xdr:cNvSpPr/>
      </xdr:nvSpPr>
      <xdr:spPr>
        <a:xfrm>
          <a:off x="5204460" y="7604760"/>
          <a:ext cx="64008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A-16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opLeftCell="B43" zoomScale="75" zoomScaleNormal="75" zoomScaleSheetLayoutView="75" workbookViewId="0">
      <selection activeCell="X60" sqref="X60"/>
    </sheetView>
  </sheetViews>
  <sheetFormatPr defaultColWidth="5.625" defaultRowHeight="21" customHeight="1"/>
  <cols>
    <col min="1" max="5" width="5.375" style="1" customWidth="1"/>
    <col min="6" max="27" width="5.375" style="23" customWidth="1"/>
    <col min="28" max="32" width="4.625" style="1" customWidth="1"/>
    <col min="33" max="33" width="4.375" style="1" customWidth="1"/>
    <col min="34" max="16384" width="5.625" style="1"/>
  </cols>
  <sheetData>
    <row r="1" spans="1:29" ht="21" customHeight="1">
      <c r="A1" s="2" t="s">
        <v>16</v>
      </c>
      <c r="B1" s="3"/>
      <c r="C1" s="3"/>
      <c r="D1" s="3"/>
      <c r="E1" s="3"/>
      <c r="F1" s="22"/>
      <c r="G1" s="22"/>
      <c r="H1" s="22"/>
      <c r="I1" s="22"/>
      <c r="J1" s="22"/>
      <c r="K1" s="22"/>
      <c r="L1" s="2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22"/>
      <c r="Y1" s="22"/>
      <c r="Z1" s="22"/>
      <c r="AA1" s="22"/>
      <c r="AB1" s="6"/>
      <c r="AC1" s="24"/>
    </row>
    <row r="2" spans="1:29" ht="15" customHeight="1">
      <c r="B2" s="3"/>
      <c r="C2" s="3"/>
      <c r="D2" s="3"/>
      <c r="E2" s="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</row>
    <row r="3" spans="1:29" ht="21" customHeight="1">
      <c r="A3" s="7" t="s">
        <v>17</v>
      </c>
      <c r="B3" s="3"/>
      <c r="C3" s="3"/>
      <c r="D3" s="3"/>
      <c r="E3" s="3"/>
      <c r="F3" s="22"/>
      <c r="G3" s="59"/>
      <c r="H3" s="59"/>
      <c r="I3" s="59"/>
      <c r="J3" s="59"/>
      <c r="K3" s="59"/>
      <c r="L3" s="59"/>
      <c r="M3" s="59"/>
      <c r="N3" s="60"/>
      <c r="O3" s="60"/>
      <c r="P3" s="60"/>
      <c r="Q3" s="60"/>
      <c r="R3" s="60"/>
      <c r="S3" s="60"/>
      <c r="T3" s="60"/>
      <c r="U3" s="60"/>
      <c r="V3" s="22"/>
      <c r="W3" s="22"/>
      <c r="X3" s="22"/>
      <c r="Y3" s="22"/>
      <c r="Z3" s="22"/>
      <c r="AA3" s="22"/>
      <c r="AB3" s="5"/>
    </row>
    <row r="4" spans="1:29" ht="21" customHeight="1">
      <c r="A4" s="4"/>
      <c r="B4" s="4"/>
      <c r="C4" s="4"/>
      <c r="D4" s="40"/>
      <c r="E4" s="5"/>
      <c r="F4" s="5"/>
      <c r="G4" s="59"/>
      <c r="H4" s="59"/>
      <c r="I4" s="59"/>
      <c r="J4" s="59"/>
      <c r="K4" s="59"/>
      <c r="L4" s="59"/>
      <c r="M4" s="59"/>
      <c r="N4" s="60"/>
      <c r="O4" s="60"/>
      <c r="P4" s="60"/>
      <c r="Q4" s="60"/>
      <c r="R4" s="60"/>
      <c r="S4" s="60"/>
      <c r="T4" s="60"/>
      <c r="U4" s="60"/>
      <c r="V4" s="5"/>
      <c r="W4" s="5"/>
      <c r="X4" s="5"/>
      <c r="Y4" s="5"/>
      <c r="Z4" s="5"/>
      <c r="AA4" s="5"/>
    </row>
    <row r="5" spans="1:29" ht="21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9" ht="25.15" customHeight="1" thickBot="1">
      <c r="A6" s="243" t="s">
        <v>18</v>
      </c>
      <c r="B6" s="244"/>
      <c r="C6" s="244"/>
      <c r="D6" s="244"/>
      <c r="E6" s="245"/>
      <c r="F6" s="228" t="str">
        <f>B7</f>
        <v>FC北前野</v>
      </c>
      <c r="G6" s="229"/>
      <c r="H6" s="229"/>
      <c r="I6" s="230"/>
      <c r="J6" s="228" t="str">
        <f>B9</f>
        <v>BLUE</v>
      </c>
      <c r="K6" s="229"/>
      <c r="L6" s="229"/>
      <c r="M6" s="230"/>
      <c r="N6" s="228" t="str">
        <f>B11</f>
        <v>リオ</v>
      </c>
      <c r="O6" s="229"/>
      <c r="P6" s="229"/>
      <c r="Q6" s="230"/>
      <c r="R6" s="228" t="str">
        <f>B13</f>
        <v>九曜</v>
      </c>
      <c r="S6" s="229"/>
      <c r="T6" s="229"/>
      <c r="U6" s="230"/>
      <c r="V6" s="146" t="s">
        <v>0</v>
      </c>
      <c r="W6" s="146" t="s">
        <v>1</v>
      </c>
      <c r="X6" s="146" t="s">
        <v>2</v>
      </c>
      <c r="Y6" s="146" t="s">
        <v>3</v>
      </c>
      <c r="Z6" s="147" t="s">
        <v>4</v>
      </c>
      <c r="AA6" s="49"/>
    </row>
    <row r="7" spans="1:29" ht="25.15" customHeight="1" thickTop="1">
      <c r="A7" s="215">
        <v>1</v>
      </c>
      <c r="B7" s="216" t="s">
        <v>24</v>
      </c>
      <c r="C7" s="186"/>
      <c r="D7" s="186"/>
      <c r="E7" s="206"/>
      <c r="F7" s="220"/>
      <c r="G7" s="221"/>
      <c r="H7" s="221"/>
      <c r="I7" s="222"/>
      <c r="J7" s="223" t="str">
        <f>F9</f>
        <v>A-1</v>
      </c>
      <c r="K7" s="224"/>
      <c r="L7" s="224"/>
      <c r="M7" s="225"/>
      <c r="N7" s="223" t="str">
        <f>F11</f>
        <v>A-4</v>
      </c>
      <c r="O7" s="224"/>
      <c r="P7" s="224"/>
      <c r="Q7" s="225"/>
      <c r="R7" s="223" t="str">
        <f>F13</f>
        <v>A-7</v>
      </c>
      <c r="S7" s="224"/>
      <c r="T7" s="224"/>
      <c r="U7" s="225"/>
      <c r="V7" s="148"/>
      <c r="W7" s="148"/>
      <c r="X7" s="148"/>
      <c r="Y7" s="149"/>
      <c r="Z7" s="226">
        <v>4</v>
      </c>
      <c r="AA7" s="49"/>
    </row>
    <row r="8" spans="1:29" ht="25.15" customHeight="1">
      <c r="A8" s="185"/>
      <c r="B8" s="217"/>
      <c r="C8" s="218"/>
      <c r="D8" s="218"/>
      <c r="E8" s="219"/>
      <c r="F8" s="197"/>
      <c r="G8" s="198"/>
      <c r="H8" s="198"/>
      <c r="I8" s="199"/>
      <c r="J8" s="14" t="s">
        <v>124</v>
      </c>
      <c r="K8" s="15">
        <f>I10</f>
        <v>0</v>
      </c>
      <c r="L8" s="15" t="s">
        <v>122</v>
      </c>
      <c r="M8" s="15">
        <f>G10</f>
        <v>6</v>
      </c>
      <c r="N8" s="14" t="s">
        <v>124</v>
      </c>
      <c r="O8" s="15">
        <f>I12</f>
        <v>0</v>
      </c>
      <c r="P8" s="15" t="s">
        <v>122</v>
      </c>
      <c r="Q8" s="15">
        <f>G12</f>
        <v>4</v>
      </c>
      <c r="R8" s="14" t="s">
        <v>124</v>
      </c>
      <c r="S8" s="15">
        <f>I14</f>
        <v>0</v>
      </c>
      <c r="T8" s="15" t="s">
        <v>122</v>
      </c>
      <c r="U8" s="15">
        <f>G14</f>
        <v>4</v>
      </c>
      <c r="V8" s="29">
        <f>IF(J8="△",1,IF(J8="○",3,IF(J8="●",0)))+IF(N8="△",1,IF(N8="○",3,IF(N8="●",0)))+IF(R8="△",1,IF(R8="○",3,IF(R8="●",0)))</f>
        <v>0</v>
      </c>
      <c r="W8" s="30">
        <f>S8+O8+K8</f>
        <v>0</v>
      </c>
      <c r="X8" s="30">
        <f>U8+Q8+M8</f>
        <v>14</v>
      </c>
      <c r="Y8" s="31">
        <f>W8-X8</f>
        <v>-14</v>
      </c>
      <c r="Z8" s="227"/>
      <c r="AA8" s="26"/>
    </row>
    <row r="9" spans="1:29" ht="25.15" customHeight="1">
      <c r="A9" s="184">
        <v>2</v>
      </c>
      <c r="B9" s="216" t="s">
        <v>25</v>
      </c>
      <c r="C9" s="186"/>
      <c r="D9" s="186"/>
      <c r="E9" s="206"/>
      <c r="F9" s="191" t="s">
        <v>67</v>
      </c>
      <c r="G9" s="192"/>
      <c r="H9" s="192"/>
      <c r="I9" s="193"/>
      <c r="J9" s="194"/>
      <c r="K9" s="195"/>
      <c r="L9" s="195"/>
      <c r="M9" s="196"/>
      <c r="N9" s="188" t="str">
        <f>J11</f>
        <v>B-7</v>
      </c>
      <c r="O9" s="189"/>
      <c r="P9" s="189"/>
      <c r="Q9" s="190"/>
      <c r="R9" s="188" t="str">
        <f>J13</f>
        <v>B-4</v>
      </c>
      <c r="S9" s="189"/>
      <c r="T9" s="189"/>
      <c r="U9" s="190"/>
      <c r="V9" s="32"/>
      <c r="W9" s="33"/>
      <c r="X9" s="33"/>
      <c r="Y9" s="34"/>
      <c r="Z9" s="202">
        <v>1</v>
      </c>
      <c r="AA9" s="10"/>
    </row>
    <row r="10" spans="1:29" ht="25.15" customHeight="1">
      <c r="A10" s="185"/>
      <c r="B10" s="217"/>
      <c r="C10" s="218"/>
      <c r="D10" s="218"/>
      <c r="E10" s="219"/>
      <c r="F10" s="14" t="s">
        <v>125</v>
      </c>
      <c r="G10" s="15">
        <v>6</v>
      </c>
      <c r="H10" s="15" t="s">
        <v>122</v>
      </c>
      <c r="I10" s="15">
        <v>0</v>
      </c>
      <c r="J10" s="197"/>
      <c r="K10" s="198"/>
      <c r="L10" s="198"/>
      <c r="M10" s="199"/>
      <c r="N10" s="14" t="s">
        <v>125</v>
      </c>
      <c r="O10" s="15">
        <f>M12</f>
        <v>6</v>
      </c>
      <c r="P10" s="15" t="s">
        <v>122</v>
      </c>
      <c r="Q10" s="15">
        <f>K12</f>
        <v>0</v>
      </c>
      <c r="R10" s="14" t="s">
        <v>125</v>
      </c>
      <c r="S10" s="15">
        <f>M14</f>
        <v>1</v>
      </c>
      <c r="T10" s="15" t="s">
        <v>122</v>
      </c>
      <c r="U10" s="15">
        <f>K14</f>
        <v>0</v>
      </c>
      <c r="V10" s="29">
        <f>IF(F10="△",1,IF(F10="○",3,IF(F10="●",0)))+IF(N10="△",1,IF(N10="○",3,IF(N10="●",0)))+IF(R10="△",1,IF(R10="○",3,IF(R10="●",0)))</f>
        <v>9</v>
      </c>
      <c r="W10" s="29">
        <f>S10+O10+G10</f>
        <v>13</v>
      </c>
      <c r="X10" s="30">
        <f>U10+Q10+I10</f>
        <v>0</v>
      </c>
      <c r="Y10" s="31">
        <f>W10-X10</f>
        <v>13</v>
      </c>
      <c r="Z10" s="203"/>
      <c r="AA10" s="26"/>
    </row>
    <row r="11" spans="1:29" ht="25.15" customHeight="1">
      <c r="A11" s="184">
        <v>3</v>
      </c>
      <c r="B11" s="186" t="s">
        <v>26</v>
      </c>
      <c r="C11" s="186"/>
      <c r="D11" s="186"/>
      <c r="E11" s="186"/>
      <c r="F11" s="188" t="s">
        <v>70</v>
      </c>
      <c r="G11" s="189"/>
      <c r="H11" s="189"/>
      <c r="I11" s="190"/>
      <c r="J11" s="191" t="s">
        <v>82</v>
      </c>
      <c r="K11" s="192"/>
      <c r="L11" s="192"/>
      <c r="M11" s="193"/>
      <c r="N11" s="194"/>
      <c r="O11" s="195"/>
      <c r="P11" s="195"/>
      <c r="Q11" s="196"/>
      <c r="R11" s="188" t="str">
        <f>N13</f>
        <v>B-1</v>
      </c>
      <c r="S11" s="189"/>
      <c r="T11" s="189"/>
      <c r="U11" s="190"/>
      <c r="V11" s="32"/>
      <c r="W11" s="33"/>
      <c r="X11" s="33"/>
      <c r="Y11" s="34"/>
      <c r="Z11" s="213">
        <v>3</v>
      </c>
      <c r="AA11" s="10"/>
    </row>
    <row r="12" spans="1:29" ht="25.15" customHeight="1">
      <c r="A12" s="185"/>
      <c r="B12" s="187"/>
      <c r="C12" s="187"/>
      <c r="D12" s="187"/>
      <c r="E12" s="187"/>
      <c r="F12" s="14" t="s">
        <v>125</v>
      </c>
      <c r="G12" s="15">
        <v>4</v>
      </c>
      <c r="H12" s="15" t="s">
        <v>122</v>
      </c>
      <c r="I12" s="15">
        <v>0</v>
      </c>
      <c r="J12" s="14" t="s">
        <v>124</v>
      </c>
      <c r="K12" s="15">
        <v>0</v>
      </c>
      <c r="L12" s="15" t="s">
        <v>122</v>
      </c>
      <c r="M12" s="15">
        <v>6</v>
      </c>
      <c r="N12" s="197"/>
      <c r="O12" s="198"/>
      <c r="P12" s="198"/>
      <c r="Q12" s="199"/>
      <c r="R12" s="14" t="s">
        <v>124</v>
      </c>
      <c r="S12" s="15">
        <f>Q14</f>
        <v>0</v>
      </c>
      <c r="T12" s="15" t="s">
        <v>122</v>
      </c>
      <c r="U12" s="15">
        <f>O14</f>
        <v>5</v>
      </c>
      <c r="V12" s="29">
        <f>IF(F12="△",1,IF(F12="○",3,IF(F12="●",0)))+IF(J12="△",1,IF(J12="○",3,IF(J12="●",0)))+IF(R12="△",1,IF(R12="○",3,IF(R12="●",0)))</f>
        <v>3</v>
      </c>
      <c r="W12" s="30">
        <f>S12+K12+G12</f>
        <v>4</v>
      </c>
      <c r="X12" s="30">
        <f>U12+M12+I12</f>
        <v>11</v>
      </c>
      <c r="Y12" s="31">
        <f>W12-X12</f>
        <v>-7</v>
      </c>
      <c r="Z12" s="227"/>
      <c r="AA12" s="26"/>
    </row>
    <row r="13" spans="1:29" ht="25.15" customHeight="1">
      <c r="A13" s="184">
        <v>4</v>
      </c>
      <c r="B13" s="205" t="s">
        <v>27</v>
      </c>
      <c r="C13" s="186"/>
      <c r="D13" s="186"/>
      <c r="E13" s="206"/>
      <c r="F13" s="188" t="s">
        <v>73</v>
      </c>
      <c r="G13" s="189"/>
      <c r="H13" s="189"/>
      <c r="I13" s="190"/>
      <c r="J13" s="191" t="s">
        <v>79</v>
      </c>
      <c r="K13" s="192"/>
      <c r="L13" s="192"/>
      <c r="M13" s="193"/>
      <c r="N13" s="191" t="s">
        <v>76</v>
      </c>
      <c r="O13" s="192"/>
      <c r="P13" s="192"/>
      <c r="Q13" s="193"/>
      <c r="R13" s="194"/>
      <c r="S13" s="195"/>
      <c r="T13" s="195"/>
      <c r="U13" s="196"/>
      <c r="V13" s="32"/>
      <c r="W13" s="33"/>
      <c r="X13" s="33"/>
      <c r="Y13" s="34"/>
      <c r="Z13" s="213">
        <v>2</v>
      </c>
      <c r="AA13" s="26"/>
    </row>
    <row r="14" spans="1:29" ht="25.15" customHeight="1" thickBot="1">
      <c r="A14" s="204"/>
      <c r="B14" s="207"/>
      <c r="C14" s="208"/>
      <c r="D14" s="208"/>
      <c r="E14" s="209"/>
      <c r="F14" s="17" t="s">
        <v>125</v>
      </c>
      <c r="G14" s="18">
        <v>4</v>
      </c>
      <c r="H14" s="18" t="s">
        <v>123</v>
      </c>
      <c r="I14" s="18">
        <v>0</v>
      </c>
      <c r="J14" s="17" t="s">
        <v>124</v>
      </c>
      <c r="K14" s="18">
        <v>0</v>
      </c>
      <c r="L14" s="18" t="s">
        <v>123</v>
      </c>
      <c r="M14" s="18">
        <v>1</v>
      </c>
      <c r="N14" s="17" t="s">
        <v>125</v>
      </c>
      <c r="O14" s="18">
        <v>5</v>
      </c>
      <c r="P14" s="18" t="s">
        <v>123</v>
      </c>
      <c r="Q14" s="18">
        <v>0</v>
      </c>
      <c r="R14" s="210"/>
      <c r="S14" s="211"/>
      <c r="T14" s="211"/>
      <c r="U14" s="212"/>
      <c r="V14" s="150">
        <f>IF(F14="△",1,IF(F14="○",3,IF(F14="●",0)))+IF(J14="△",1,IF(J14="○",3,IF(J14="●",0)))+IF(N14="△",1,IF(N14="○",3,IF(N14="●",0)))</f>
        <v>6</v>
      </c>
      <c r="W14" s="36">
        <f>O14+K14+G14</f>
        <v>9</v>
      </c>
      <c r="X14" s="36">
        <f>Q14+M14+I14</f>
        <v>1</v>
      </c>
      <c r="Y14" s="37">
        <f>W14-X14</f>
        <v>8</v>
      </c>
      <c r="Z14" s="214"/>
      <c r="AA14" s="26"/>
    </row>
    <row r="15" spans="1:29" ht="25.15" customHeight="1" thickBot="1">
      <c r="A15" s="87"/>
      <c r="B15" s="87"/>
      <c r="C15" s="87"/>
      <c r="D15" s="87"/>
      <c r="E15" s="88"/>
      <c r="F15" s="4"/>
      <c r="G15" s="4"/>
      <c r="H15" s="4"/>
      <c r="I15" s="16"/>
      <c r="J15" s="4"/>
      <c r="K15" s="4"/>
      <c r="L15" s="4"/>
      <c r="M15" s="16"/>
      <c r="N15" s="4"/>
      <c r="O15" s="4"/>
      <c r="P15" s="4"/>
      <c r="Q15" s="16"/>
      <c r="R15" s="4"/>
      <c r="S15" s="4"/>
      <c r="T15" s="4"/>
      <c r="U15" s="19"/>
      <c r="V15" s="127"/>
      <c r="W15" s="127"/>
      <c r="X15" s="127"/>
      <c r="Y15" s="127"/>
      <c r="Z15" s="127"/>
      <c r="AA15" s="39"/>
    </row>
    <row r="16" spans="1:29" ht="25.15" customHeight="1" thickBot="1">
      <c r="A16" s="231" t="s">
        <v>19</v>
      </c>
      <c r="B16" s="232"/>
      <c r="C16" s="232"/>
      <c r="D16" s="232"/>
      <c r="E16" s="233"/>
      <c r="F16" s="228" t="str">
        <f>B17</f>
        <v>桜川</v>
      </c>
      <c r="G16" s="229"/>
      <c r="H16" s="229"/>
      <c r="I16" s="230"/>
      <c r="J16" s="228" t="str">
        <f>B19</f>
        <v>高島平</v>
      </c>
      <c r="K16" s="229"/>
      <c r="L16" s="229"/>
      <c r="M16" s="230"/>
      <c r="N16" s="228">
        <f>B21</f>
        <v>360</v>
      </c>
      <c r="O16" s="229"/>
      <c r="P16" s="229"/>
      <c r="Q16" s="230"/>
      <c r="R16" s="228" t="str">
        <f>B23</f>
        <v>シルバー</v>
      </c>
      <c r="S16" s="229"/>
      <c r="T16" s="229"/>
      <c r="U16" s="230"/>
      <c r="V16" s="146" t="s">
        <v>0</v>
      </c>
      <c r="W16" s="146" t="s">
        <v>1</v>
      </c>
      <c r="X16" s="146" t="s">
        <v>2</v>
      </c>
      <c r="Y16" s="146" t="s">
        <v>3</v>
      </c>
      <c r="Z16" s="147" t="s">
        <v>4</v>
      </c>
      <c r="AA16" s="51"/>
    </row>
    <row r="17" spans="1:28" ht="25.15" customHeight="1" thickTop="1">
      <c r="A17" s="215">
        <v>1</v>
      </c>
      <c r="B17" s="216" t="s">
        <v>28</v>
      </c>
      <c r="C17" s="186"/>
      <c r="D17" s="186"/>
      <c r="E17" s="206"/>
      <c r="F17" s="220"/>
      <c r="G17" s="221"/>
      <c r="H17" s="221"/>
      <c r="I17" s="222"/>
      <c r="J17" s="223" t="str">
        <f>F19</f>
        <v>A-2</v>
      </c>
      <c r="K17" s="224"/>
      <c r="L17" s="224"/>
      <c r="M17" s="225"/>
      <c r="N17" s="223" t="str">
        <f>F21</f>
        <v>A-5</v>
      </c>
      <c r="O17" s="224"/>
      <c r="P17" s="224"/>
      <c r="Q17" s="225"/>
      <c r="R17" s="223" t="str">
        <f>F23</f>
        <v>A-8</v>
      </c>
      <c r="S17" s="224"/>
      <c r="T17" s="224"/>
      <c r="U17" s="225"/>
      <c r="V17" s="148"/>
      <c r="W17" s="148"/>
      <c r="X17" s="148"/>
      <c r="Y17" s="149"/>
      <c r="Z17" s="226">
        <v>2</v>
      </c>
      <c r="AA17" s="51"/>
    </row>
    <row r="18" spans="1:28" ht="25.15" customHeight="1">
      <c r="A18" s="185"/>
      <c r="B18" s="217"/>
      <c r="C18" s="218"/>
      <c r="D18" s="218"/>
      <c r="E18" s="219"/>
      <c r="F18" s="197"/>
      <c r="G18" s="198"/>
      <c r="H18" s="198"/>
      <c r="I18" s="199"/>
      <c r="J18" s="14" t="s">
        <v>124</v>
      </c>
      <c r="K18" s="15">
        <f>I20</f>
        <v>0</v>
      </c>
      <c r="L18" s="15" t="s">
        <v>122</v>
      </c>
      <c r="M18" s="15">
        <f>G20</f>
        <v>1</v>
      </c>
      <c r="N18" s="14" t="s">
        <v>125</v>
      </c>
      <c r="O18" s="15">
        <f>I22</f>
        <v>6</v>
      </c>
      <c r="P18" s="15" t="s">
        <v>122</v>
      </c>
      <c r="Q18" s="15">
        <f>G22</f>
        <v>0</v>
      </c>
      <c r="R18" s="14" t="s">
        <v>125</v>
      </c>
      <c r="S18" s="15">
        <f>I24</f>
        <v>6</v>
      </c>
      <c r="T18" s="15" t="s">
        <v>122</v>
      </c>
      <c r="U18" s="15">
        <f>G24</f>
        <v>0</v>
      </c>
      <c r="V18" s="29">
        <f>IF(J18="△",1,IF(J18="○",3,IF(J18="●",0)))+IF(N18="△",1,IF(N18="○",3,IF(N18="●",0)))+IF(R18="△",1,IF(R18="○",3,IF(R18="●",0)))</f>
        <v>6</v>
      </c>
      <c r="W18" s="30">
        <f>S18+O18+K18</f>
        <v>12</v>
      </c>
      <c r="X18" s="30">
        <f>U18+Q18+M18</f>
        <v>1</v>
      </c>
      <c r="Y18" s="31">
        <f>W18-X18</f>
        <v>11</v>
      </c>
      <c r="Z18" s="227"/>
      <c r="AA18" s="26"/>
    </row>
    <row r="19" spans="1:28" ht="25.15" customHeight="1">
      <c r="A19" s="184">
        <v>2</v>
      </c>
      <c r="B19" s="216" t="s">
        <v>29</v>
      </c>
      <c r="C19" s="186"/>
      <c r="D19" s="186"/>
      <c r="E19" s="206"/>
      <c r="F19" s="191" t="s">
        <v>68</v>
      </c>
      <c r="G19" s="192"/>
      <c r="H19" s="192"/>
      <c r="I19" s="193"/>
      <c r="J19" s="194"/>
      <c r="K19" s="195"/>
      <c r="L19" s="195"/>
      <c r="M19" s="196"/>
      <c r="N19" s="188" t="str">
        <f>J21</f>
        <v>B-8</v>
      </c>
      <c r="O19" s="189"/>
      <c r="P19" s="189"/>
      <c r="Q19" s="190"/>
      <c r="R19" s="188" t="str">
        <f>J23</f>
        <v>B-5</v>
      </c>
      <c r="S19" s="189"/>
      <c r="T19" s="189"/>
      <c r="U19" s="190"/>
      <c r="V19" s="32"/>
      <c r="W19" s="33"/>
      <c r="X19" s="33"/>
      <c r="Y19" s="34"/>
      <c r="Z19" s="202">
        <v>1</v>
      </c>
      <c r="AA19" s="10"/>
    </row>
    <row r="20" spans="1:28" ht="25.15" customHeight="1">
      <c r="A20" s="185"/>
      <c r="B20" s="217"/>
      <c r="C20" s="218"/>
      <c r="D20" s="218"/>
      <c r="E20" s="219"/>
      <c r="F20" s="14" t="s">
        <v>125</v>
      </c>
      <c r="G20" s="15">
        <v>1</v>
      </c>
      <c r="H20" s="15" t="s">
        <v>122</v>
      </c>
      <c r="I20" s="15">
        <v>0</v>
      </c>
      <c r="J20" s="197"/>
      <c r="K20" s="198"/>
      <c r="L20" s="198"/>
      <c r="M20" s="199"/>
      <c r="N20" s="14" t="s">
        <v>125</v>
      </c>
      <c r="O20" s="15">
        <f>M22</f>
        <v>4</v>
      </c>
      <c r="P20" s="15" t="s">
        <v>122</v>
      </c>
      <c r="Q20" s="15">
        <f>K22</f>
        <v>0</v>
      </c>
      <c r="R20" s="14" t="s">
        <v>125</v>
      </c>
      <c r="S20" s="15">
        <f>M24</f>
        <v>6</v>
      </c>
      <c r="T20" s="15" t="s">
        <v>122</v>
      </c>
      <c r="U20" s="15">
        <f>K24</f>
        <v>0</v>
      </c>
      <c r="V20" s="29">
        <f>IF(F20="△",1,IF(F20="○",3,IF(F20="●",0)))+IF(N20="△",1,IF(N20="○",3,IF(N20="●",0)))+IF(R20="△",1,IF(R20="○",3,IF(R20="●",0)))</f>
        <v>9</v>
      </c>
      <c r="W20" s="29">
        <f>S20+O20+G20</f>
        <v>11</v>
      </c>
      <c r="X20" s="30">
        <f>U20+Q20+I20</f>
        <v>0</v>
      </c>
      <c r="Y20" s="31">
        <f>W20-X20</f>
        <v>11</v>
      </c>
      <c r="Z20" s="203"/>
      <c r="AA20" s="26"/>
    </row>
    <row r="21" spans="1:28" ht="25.15" customHeight="1">
      <c r="A21" s="184">
        <v>3</v>
      </c>
      <c r="B21" s="186">
        <v>360</v>
      </c>
      <c r="C21" s="186"/>
      <c r="D21" s="186"/>
      <c r="E21" s="186"/>
      <c r="F21" s="188" t="s">
        <v>71</v>
      </c>
      <c r="G21" s="189"/>
      <c r="H21" s="189"/>
      <c r="I21" s="190"/>
      <c r="J21" s="191" t="s">
        <v>83</v>
      </c>
      <c r="K21" s="192"/>
      <c r="L21" s="192"/>
      <c r="M21" s="193"/>
      <c r="N21" s="194"/>
      <c r="O21" s="195"/>
      <c r="P21" s="195"/>
      <c r="Q21" s="196"/>
      <c r="R21" s="188" t="str">
        <f>N23</f>
        <v>B-2</v>
      </c>
      <c r="S21" s="189"/>
      <c r="T21" s="189"/>
      <c r="U21" s="190"/>
      <c r="V21" s="32"/>
      <c r="W21" s="33"/>
      <c r="X21" s="33"/>
      <c r="Y21" s="34"/>
      <c r="Z21" s="213">
        <v>3</v>
      </c>
      <c r="AA21" s="10"/>
    </row>
    <row r="22" spans="1:28" ht="25.15" customHeight="1">
      <c r="A22" s="185"/>
      <c r="B22" s="187"/>
      <c r="C22" s="187"/>
      <c r="D22" s="187"/>
      <c r="E22" s="187"/>
      <c r="F22" s="14" t="s">
        <v>124</v>
      </c>
      <c r="G22" s="15">
        <v>0</v>
      </c>
      <c r="H22" s="15" t="s">
        <v>122</v>
      </c>
      <c r="I22" s="15">
        <v>6</v>
      </c>
      <c r="J22" s="14" t="s">
        <v>124</v>
      </c>
      <c r="K22" s="15">
        <v>0</v>
      </c>
      <c r="L22" s="15" t="s">
        <v>122</v>
      </c>
      <c r="M22" s="15">
        <v>4</v>
      </c>
      <c r="N22" s="197"/>
      <c r="O22" s="198"/>
      <c r="P22" s="198"/>
      <c r="Q22" s="199"/>
      <c r="R22" s="14" t="s">
        <v>125</v>
      </c>
      <c r="S22" s="15">
        <f>Q24</f>
        <v>6</v>
      </c>
      <c r="T22" s="15" t="s">
        <v>122</v>
      </c>
      <c r="U22" s="15">
        <f>O24</f>
        <v>1</v>
      </c>
      <c r="V22" s="29">
        <f>IF(F22="△",1,IF(F22="○",3,IF(F22="●",0)))+IF(J22="△",1,IF(J22="○",3,IF(J22="●",0)))+IF(R22="△",1,IF(R22="○",3,IF(R22="●",0)))</f>
        <v>3</v>
      </c>
      <c r="W22" s="30">
        <f>S22+K22+G22</f>
        <v>6</v>
      </c>
      <c r="X22" s="30">
        <f>U22+M22+I22</f>
        <v>11</v>
      </c>
      <c r="Y22" s="31">
        <f>W22-X22</f>
        <v>-5</v>
      </c>
      <c r="Z22" s="227"/>
      <c r="AA22" s="26"/>
    </row>
    <row r="23" spans="1:28" ht="25.15" customHeight="1">
      <c r="A23" s="184">
        <v>4</v>
      </c>
      <c r="B23" s="205" t="s">
        <v>30</v>
      </c>
      <c r="C23" s="186"/>
      <c r="D23" s="186"/>
      <c r="E23" s="206"/>
      <c r="F23" s="188" t="s">
        <v>74</v>
      </c>
      <c r="G23" s="189"/>
      <c r="H23" s="189"/>
      <c r="I23" s="190"/>
      <c r="J23" s="191" t="s">
        <v>80</v>
      </c>
      <c r="K23" s="192"/>
      <c r="L23" s="192"/>
      <c r="M23" s="193"/>
      <c r="N23" s="191" t="s">
        <v>77</v>
      </c>
      <c r="O23" s="192"/>
      <c r="P23" s="192"/>
      <c r="Q23" s="193"/>
      <c r="R23" s="194"/>
      <c r="S23" s="195"/>
      <c r="T23" s="195"/>
      <c r="U23" s="196"/>
      <c r="V23" s="32"/>
      <c r="W23" s="33"/>
      <c r="X23" s="33"/>
      <c r="Y23" s="34"/>
      <c r="Z23" s="213">
        <v>4</v>
      </c>
      <c r="AA23" s="26"/>
    </row>
    <row r="24" spans="1:28" ht="25.15" customHeight="1" thickBot="1">
      <c r="A24" s="204"/>
      <c r="B24" s="207"/>
      <c r="C24" s="208"/>
      <c r="D24" s="208"/>
      <c r="E24" s="209"/>
      <c r="F24" s="17" t="s">
        <v>124</v>
      </c>
      <c r="G24" s="18">
        <v>0</v>
      </c>
      <c r="H24" s="18" t="s">
        <v>15</v>
      </c>
      <c r="I24" s="18">
        <v>6</v>
      </c>
      <c r="J24" s="17" t="s">
        <v>124</v>
      </c>
      <c r="K24" s="18">
        <v>0</v>
      </c>
      <c r="L24" s="18" t="s">
        <v>15</v>
      </c>
      <c r="M24" s="18">
        <v>6</v>
      </c>
      <c r="N24" s="17" t="s">
        <v>124</v>
      </c>
      <c r="O24" s="18">
        <v>1</v>
      </c>
      <c r="P24" s="18" t="s">
        <v>15</v>
      </c>
      <c r="Q24" s="18">
        <v>6</v>
      </c>
      <c r="R24" s="210"/>
      <c r="S24" s="211"/>
      <c r="T24" s="211"/>
      <c r="U24" s="212"/>
      <c r="V24" s="150">
        <f>IF(F24="△",1,IF(F24="○",3,IF(F24="●",0)))+IF(J24="△",1,IF(J24="○",3,IF(J24="●",0)))+IF(N24="△",1,IF(N24="○",3,IF(N24="●",0)))</f>
        <v>0</v>
      </c>
      <c r="W24" s="36">
        <f>O24+K24+G24</f>
        <v>1</v>
      </c>
      <c r="X24" s="36">
        <f>Q24+M24+I24</f>
        <v>18</v>
      </c>
      <c r="Y24" s="37">
        <f>W24-X24</f>
        <v>-17</v>
      </c>
      <c r="Z24" s="214"/>
      <c r="AA24" s="26"/>
    </row>
    <row r="25" spans="1:28" ht="25.15" customHeight="1" thickBot="1">
      <c r="A25" s="89"/>
      <c r="B25" s="89"/>
      <c r="C25" s="90"/>
      <c r="D25" s="91"/>
      <c r="E25" s="91"/>
      <c r="F25" s="4"/>
      <c r="G25" s="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4"/>
      <c r="W25" s="44"/>
      <c r="X25" s="44"/>
      <c r="Y25" s="44"/>
      <c r="Z25" s="38"/>
      <c r="AA25" s="39"/>
    </row>
    <row r="26" spans="1:28" ht="25.15" customHeight="1" thickBot="1">
      <c r="A26" s="231" t="s">
        <v>20</v>
      </c>
      <c r="B26" s="232"/>
      <c r="C26" s="232"/>
      <c r="D26" s="232"/>
      <c r="E26" s="233"/>
      <c r="F26" s="228" t="str">
        <f>B27</f>
        <v>リトル</v>
      </c>
      <c r="G26" s="229"/>
      <c r="H26" s="229"/>
      <c r="I26" s="230"/>
      <c r="J26" s="228" t="str">
        <f>B29</f>
        <v>レパード</v>
      </c>
      <c r="K26" s="229"/>
      <c r="L26" s="229"/>
      <c r="M26" s="230"/>
      <c r="N26" s="228" t="str">
        <f>B31</f>
        <v>北野　A</v>
      </c>
      <c r="O26" s="229"/>
      <c r="P26" s="229"/>
      <c r="Q26" s="230"/>
      <c r="R26" s="228" t="str">
        <f>B33</f>
        <v>ときわ台</v>
      </c>
      <c r="S26" s="229"/>
      <c r="T26" s="229"/>
      <c r="U26" s="230"/>
      <c r="V26" s="146" t="s">
        <v>0</v>
      </c>
      <c r="W26" s="146" t="s">
        <v>1</v>
      </c>
      <c r="X26" s="146" t="s">
        <v>2</v>
      </c>
      <c r="Y26" s="146" t="s">
        <v>3</v>
      </c>
      <c r="Z26" s="147" t="s">
        <v>4</v>
      </c>
      <c r="AA26" s="19"/>
      <c r="AB26" s="43"/>
    </row>
    <row r="27" spans="1:28" ht="25.15" customHeight="1" thickTop="1">
      <c r="A27" s="215">
        <v>1</v>
      </c>
      <c r="B27" s="216" t="s">
        <v>31</v>
      </c>
      <c r="C27" s="186"/>
      <c r="D27" s="186"/>
      <c r="E27" s="206"/>
      <c r="F27" s="220"/>
      <c r="G27" s="221"/>
      <c r="H27" s="221"/>
      <c r="I27" s="222"/>
      <c r="J27" s="223" t="str">
        <f>F29</f>
        <v>A-3</v>
      </c>
      <c r="K27" s="224"/>
      <c r="L27" s="224"/>
      <c r="M27" s="225"/>
      <c r="N27" s="223" t="str">
        <f>F31</f>
        <v>A-6</v>
      </c>
      <c r="O27" s="224"/>
      <c r="P27" s="224"/>
      <c r="Q27" s="225"/>
      <c r="R27" s="223" t="str">
        <f>F33</f>
        <v>A-9</v>
      </c>
      <c r="S27" s="224"/>
      <c r="T27" s="224"/>
      <c r="U27" s="225"/>
      <c r="V27" s="148"/>
      <c r="W27" s="148"/>
      <c r="X27" s="148"/>
      <c r="Y27" s="149"/>
      <c r="Z27" s="226">
        <v>4</v>
      </c>
      <c r="AA27" s="19"/>
      <c r="AB27" s="43"/>
    </row>
    <row r="28" spans="1:28" ht="25.15" customHeight="1">
      <c r="A28" s="185"/>
      <c r="B28" s="217"/>
      <c r="C28" s="218"/>
      <c r="D28" s="218"/>
      <c r="E28" s="219"/>
      <c r="F28" s="197"/>
      <c r="G28" s="198"/>
      <c r="H28" s="198"/>
      <c r="I28" s="199"/>
      <c r="J28" s="14" t="s">
        <v>124</v>
      </c>
      <c r="K28" s="15">
        <f>I30</f>
        <v>0</v>
      </c>
      <c r="L28" s="15" t="s">
        <v>15</v>
      </c>
      <c r="M28" s="15">
        <f>G30</f>
        <v>4</v>
      </c>
      <c r="N28" s="14" t="s">
        <v>124</v>
      </c>
      <c r="O28" s="15">
        <f>I32</f>
        <v>0</v>
      </c>
      <c r="P28" s="15" t="s">
        <v>15</v>
      </c>
      <c r="Q28" s="15">
        <f>G32</f>
        <v>7</v>
      </c>
      <c r="R28" s="14" t="str">
        <f>IF(S28-U28&gt;0,"○",IF(S28-U28&lt;0,"●",IF(S28-U28=0,"△")))</f>
        <v>●</v>
      </c>
      <c r="S28" s="15">
        <f>I34</f>
        <v>0</v>
      </c>
      <c r="T28" s="15" t="s">
        <v>15</v>
      </c>
      <c r="U28" s="15">
        <f>G34</f>
        <v>4</v>
      </c>
      <c r="V28" s="29">
        <f>IF(J28="△",1,IF(J28="○",3,IF(J28="●",0)))+IF(N28="△",1,IF(N28="○",3,IF(N28="●",0)))+IF(R28="△",1,IF(R28="○",3,IF(R28="●",0)))</f>
        <v>0</v>
      </c>
      <c r="W28" s="30">
        <f>S28+O28+K28</f>
        <v>0</v>
      </c>
      <c r="X28" s="30">
        <f>U28+Q28+M28</f>
        <v>15</v>
      </c>
      <c r="Y28" s="31">
        <f>W28-X28</f>
        <v>-15</v>
      </c>
      <c r="Z28" s="227"/>
      <c r="AA28" s="26"/>
      <c r="AB28" s="43"/>
    </row>
    <row r="29" spans="1:28" ht="25.15" customHeight="1">
      <c r="A29" s="184">
        <v>2</v>
      </c>
      <c r="B29" s="216" t="s">
        <v>32</v>
      </c>
      <c r="C29" s="186"/>
      <c r="D29" s="186"/>
      <c r="E29" s="206"/>
      <c r="F29" s="191" t="s">
        <v>69</v>
      </c>
      <c r="G29" s="192"/>
      <c r="H29" s="192"/>
      <c r="I29" s="193"/>
      <c r="J29" s="194"/>
      <c r="K29" s="195"/>
      <c r="L29" s="195"/>
      <c r="M29" s="196"/>
      <c r="N29" s="188" t="str">
        <f>J31</f>
        <v>B-9</v>
      </c>
      <c r="O29" s="189"/>
      <c r="P29" s="189"/>
      <c r="Q29" s="190"/>
      <c r="R29" s="188" t="str">
        <f>J33</f>
        <v>B-6</v>
      </c>
      <c r="S29" s="189"/>
      <c r="T29" s="189"/>
      <c r="U29" s="190"/>
      <c r="V29" s="32"/>
      <c r="W29" s="33"/>
      <c r="X29" s="33"/>
      <c r="Y29" s="34"/>
      <c r="Z29" s="213">
        <v>2</v>
      </c>
      <c r="AA29" s="10"/>
      <c r="AB29" s="43"/>
    </row>
    <row r="30" spans="1:28" ht="25.15" customHeight="1">
      <c r="A30" s="185"/>
      <c r="B30" s="217"/>
      <c r="C30" s="218"/>
      <c r="D30" s="218"/>
      <c r="E30" s="219"/>
      <c r="F30" s="14" t="s">
        <v>125</v>
      </c>
      <c r="G30" s="15">
        <v>4</v>
      </c>
      <c r="H30" s="15" t="s">
        <v>15</v>
      </c>
      <c r="I30" s="15">
        <v>0</v>
      </c>
      <c r="J30" s="197"/>
      <c r="K30" s="198"/>
      <c r="L30" s="198"/>
      <c r="M30" s="199"/>
      <c r="N30" s="14" t="str">
        <f>IF(O30-Q30&gt;0,"○",IF(O30-Q30&lt;0,"●",IF(O30-Q30=0,"△")))</f>
        <v>●</v>
      </c>
      <c r="O30" s="15">
        <f>M32</f>
        <v>1</v>
      </c>
      <c r="P30" s="15" t="s">
        <v>15</v>
      </c>
      <c r="Q30" s="15">
        <f>K32</f>
        <v>4</v>
      </c>
      <c r="R30" s="14" t="s">
        <v>127</v>
      </c>
      <c r="S30" s="15">
        <f>M34</f>
        <v>2</v>
      </c>
      <c r="T30" s="15" t="s">
        <v>15</v>
      </c>
      <c r="U30" s="15">
        <f>K34</f>
        <v>2</v>
      </c>
      <c r="V30" s="29">
        <f>IF(F30="△",1,IF(F30="○",3,IF(F30="●",0)))+IF(N30="△",1,IF(N30="○",3,IF(N30="●",0)))+IF(R30="△",1,IF(R30="○",3,IF(R30="●",0)))</f>
        <v>4</v>
      </c>
      <c r="W30" s="29">
        <f>S30+O30+G30</f>
        <v>7</v>
      </c>
      <c r="X30" s="30">
        <f>U30+Q30+I30</f>
        <v>6</v>
      </c>
      <c r="Y30" s="31">
        <f>W30-X30</f>
        <v>1</v>
      </c>
      <c r="Z30" s="227"/>
      <c r="AA30" s="26"/>
      <c r="AB30" s="43"/>
    </row>
    <row r="31" spans="1:28" ht="25.15" customHeight="1">
      <c r="A31" s="184">
        <v>3</v>
      </c>
      <c r="B31" s="186" t="s">
        <v>33</v>
      </c>
      <c r="C31" s="186"/>
      <c r="D31" s="186"/>
      <c r="E31" s="186"/>
      <c r="F31" s="188" t="s">
        <v>72</v>
      </c>
      <c r="G31" s="189"/>
      <c r="H31" s="189"/>
      <c r="I31" s="190"/>
      <c r="J31" s="191" t="s">
        <v>84</v>
      </c>
      <c r="K31" s="192"/>
      <c r="L31" s="192"/>
      <c r="M31" s="193"/>
      <c r="N31" s="194"/>
      <c r="O31" s="195"/>
      <c r="P31" s="195"/>
      <c r="Q31" s="196"/>
      <c r="R31" s="188" t="str">
        <f>N33</f>
        <v>B-3</v>
      </c>
      <c r="S31" s="189"/>
      <c r="T31" s="189"/>
      <c r="U31" s="190"/>
      <c r="V31" s="32"/>
      <c r="W31" s="33"/>
      <c r="X31" s="33"/>
      <c r="Y31" s="34"/>
      <c r="Z31" s="202">
        <v>1</v>
      </c>
      <c r="AA31" s="10"/>
      <c r="AB31" s="43"/>
    </row>
    <row r="32" spans="1:28" ht="25.15" customHeight="1">
      <c r="A32" s="185"/>
      <c r="B32" s="187"/>
      <c r="C32" s="187"/>
      <c r="D32" s="187"/>
      <c r="E32" s="187"/>
      <c r="F32" s="14" t="s">
        <v>125</v>
      </c>
      <c r="G32" s="15">
        <v>7</v>
      </c>
      <c r="H32" s="15" t="s">
        <v>15</v>
      </c>
      <c r="I32" s="15">
        <v>0</v>
      </c>
      <c r="J32" s="14" t="str">
        <f>IF(K32-M32&gt;0,"○",IF(K32-M32&lt;0,"●",IF(K32-M32=0,"△")))</f>
        <v>○</v>
      </c>
      <c r="K32" s="15">
        <v>4</v>
      </c>
      <c r="L32" s="15" t="s">
        <v>15</v>
      </c>
      <c r="M32" s="15">
        <v>1</v>
      </c>
      <c r="N32" s="197"/>
      <c r="O32" s="198"/>
      <c r="P32" s="198"/>
      <c r="Q32" s="199"/>
      <c r="R32" s="14" t="s">
        <v>125</v>
      </c>
      <c r="S32" s="15">
        <f>Q34</f>
        <v>6</v>
      </c>
      <c r="T32" s="15" t="s">
        <v>15</v>
      </c>
      <c r="U32" s="15">
        <f>O34</f>
        <v>0</v>
      </c>
      <c r="V32" s="29">
        <f>IF(F32="△",1,IF(F32="○",3,IF(F32="●",0)))+IF(J32="△",1,IF(J32="○",3,IF(J32="●",0)))+IF(R32="△",1,IF(R32="○",3,IF(R32="●",0)))</f>
        <v>9</v>
      </c>
      <c r="W32" s="30">
        <f>S32+K32+G32</f>
        <v>17</v>
      </c>
      <c r="X32" s="30">
        <f>U32+M32+I32</f>
        <v>1</v>
      </c>
      <c r="Y32" s="31">
        <f>W32-X32</f>
        <v>16</v>
      </c>
      <c r="Z32" s="203"/>
      <c r="AA32" s="26"/>
      <c r="AB32" s="43"/>
    </row>
    <row r="33" spans="1:28" ht="25.15" customHeight="1">
      <c r="A33" s="184">
        <v>4</v>
      </c>
      <c r="B33" s="205" t="s">
        <v>34</v>
      </c>
      <c r="C33" s="186"/>
      <c r="D33" s="186"/>
      <c r="E33" s="206"/>
      <c r="F33" s="188" t="s">
        <v>75</v>
      </c>
      <c r="G33" s="189"/>
      <c r="H33" s="189"/>
      <c r="I33" s="190"/>
      <c r="J33" s="191" t="s">
        <v>81</v>
      </c>
      <c r="K33" s="192"/>
      <c r="L33" s="192"/>
      <c r="M33" s="193"/>
      <c r="N33" s="191" t="s">
        <v>78</v>
      </c>
      <c r="O33" s="192"/>
      <c r="P33" s="192"/>
      <c r="Q33" s="193"/>
      <c r="R33" s="194"/>
      <c r="S33" s="195"/>
      <c r="T33" s="195"/>
      <c r="U33" s="196"/>
      <c r="V33" s="32"/>
      <c r="W33" s="33"/>
      <c r="X33" s="33"/>
      <c r="Y33" s="34"/>
      <c r="Z33" s="213">
        <v>3</v>
      </c>
      <c r="AA33" s="26"/>
      <c r="AB33" s="43"/>
    </row>
    <row r="34" spans="1:28" ht="25.15" customHeight="1" thickBot="1">
      <c r="A34" s="204"/>
      <c r="B34" s="207"/>
      <c r="C34" s="208"/>
      <c r="D34" s="208"/>
      <c r="E34" s="209"/>
      <c r="F34" s="17" t="str">
        <f>IF(G34-I34&gt;0,"○",IF(G34-I34&lt;0,"●",IF(G34-I34=0,"△")))</f>
        <v>○</v>
      </c>
      <c r="G34" s="18">
        <v>4</v>
      </c>
      <c r="H34" s="18" t="s">
        <v>15</v>
      </c>
      <c r="I34" s="18">
        <v>0</v>
      </c>
      <c r="J34" s="17" t="s">
        <v>126</v>
      </c>
      <c r="K34" s="18">
        <v>2</v>
      </c>
      <c r="L34" s="18" t="s">
        <v>15</v>
      </c>
      <c r="M34" s="18">
        <v>2</v>
      </c>
      <c r="N34" s="17" t="s">
        <v>124</v>
      </c>
      <c r="O34" s="18">
        <v>0</v>
      </c>
      <c r="P34" s="18" t="s">
        <v>15</v>
      </c>
      <c r="Q34" s="18">
        <v>6</v>
      </c>
      <c r="R34" s="210"/>
      <c r="S34" s="211"/>
      <c r="T34" s="211"/>
      <c r="U34" s="212"/>
      <c r="V34" s="150">
        <f>IF(F34="△",1,IF(F34="○",3,IF(F34="●",0)))+IF(J34="△",1,IF(J34="○",3,IF(J34="●",0)))+IF(N34="△",1,IF(N34="○",3,IF(N34="●",0)))</f>
        <v>4</v>
      </c>
      <c r="W34" s="36">
        <f>O34+K34+G34</f>
        <v>6</v>
      </c>
      <c r="X34" s="36">
        <f>Q34+M34+I34</f>
        <v>8</v>
      </c>
      <c r="Y34" s="37">
        <f>W34-X34</f>
        <v>-2</v>
      </c>
      <c r="Z34" s="214"/>
      <c r="AA34" s="26"/>
      <c r="AB34" s="43"/>
    </row>
    <row r="35" spans="1:28" ht="25.15" customHeight="1">
      <c r="A35" s="87"/>
      <c r="B35" s="87"/>
      <c r="C35" s="87"/>
      <c r="D35" s="87"/>
      <c r="E35" s="88"/>
      <c r="F35" s="52"/>
      <c r="G35" s="52"/>
      <c r="H35" s="52"/>
      <c r="I35" s="16"/>
      <c r="J35" s="52"/>
      <c r="K35" s="52"/>
      <c r="L35" s="52"/>
      <c r="M35" s="16"/>
      <c r="N35" s="52"/>
      <c r="O35" s="52"/>
      <c r="P35" s="52"/>
      <c r="Q35" s="16"/>
      <c r="R35" s="52"/>
      <c r="S35" s="52"/>
      <c r="T35" s="52"/>
      <c r="U35" s="53"/>
      <c r="V35" s="127"/>
      <c r="W35" s="127"/>
      <c r="X35" s="127"/>
      <c r="Y35" s="127"/>
      <c r="Z35" s="127"/>
      <c r="AA35" s="39"/>
      <c r="AB35" s="43"/>
    </row>
    <row r="36" spans="1:28" ht="25.15" customHeight="1" thickBot="1">
      <c r="A36" s="87"/>
      <c r="B36" s="87"/>
      <c r="C36" s="87"/>
      <c r="D36" s="87"/>
      <c r="E36" s="88"/>
      <c r="F36" s="54"/>
      <c r="G36" s="54"/>
      <c r="H36" s="54"/>
      <c r="I36" s="16"/>
      <c r="J36" s="54"/>
      <c r="K36" s="54"/>
      <c r="L36" s="54"/>
      <c r="M36" s="16"/>
      <c r="N36" s="54"/>
      <c r="O36" s="54"/>
      <c r="P36" s="54"/>
      <c r="Q36" s="16"/>
      <c r="R36" s="54"/>
      <c r="S36" s="54"/>
      <c r="T36" s="54"/>
      <c r="U36" s="55"/>
      <c r="V36" s="127"/>
      <c r="W36" s="127"/>
      <c r="X36" s="127"/>
      <c r="Y36" s="127"/>
      <c r="Z36" s="127"/>
      <c r="AA36" s="39"/>
      <c r="AB36" s="43"/>
    </row>
    <row r="37" spans="1:28" ht="25.15" customHeight="1" thickBot="1">
      <c r="A37" s="231" t="s">
        <v>21</v>
      </c>
      <c r="B37" s="232"/>
      <c r="C37" s="232"/>
      <c r="D37" s="232"/>
      <c r="E37" s="233"/>
      <c r="F37" s="228" t="str">
        <f>B38</f>
        <v>アミーゴ</v>
      </c>
      <c r="G37" s="229"/>
      <c r="H37" s="229"/>
      <c r="I37" s="230"/>
      <c r="J37" s="228" t="str">
        <f>B40</f>
        <v>北野　B</v>
      </c>
      <c r="K37" s="229"/>
      <c r="L37" s="229"/>
      <c r="M37" s="230"/>
      <c r="N37" s="228" t="str">
        <f>B42</f>
        <v>アズサ</v>
      </c>
      <c r="O37" s="229"/>
      <c r="P37" s="229"/>
      <c r="Q37" s="230"/>
      <c r="R37" s="228" t="str">
        <f>B44</f>
        <v>プログレット</v>
      </c>
      <c r="S37" s="229"/>
      <c r="T37" s="229"/>
      <c r="U37" s="230"/>
      <c r="V37" s="146" t="s">
        <v>0</v>
      </c>
      <c r="W37" s="146" t="s">
        <v>1</v>
      </c>
      <c r="X37" s="146" t="s">
        <v>2</v>
      </c>
      <c r="Y37" s="146" t="s">
        <v>3</v>
      </c>
      <c r="Z37" s="147" t="s">
        <v>4</v>
      </c>
      <c r="AA37" s="19"/>
      <c r="AB37" s="43"/>
    </row>
    <row r="38" spans="1:28" ht="25.15" customHeight="1" thickTop="1">
      <c r="A38" s="215">
        <v>1</v>
      </c>
      <c r="B38" s="216" t="s">
        <v>35</v>
      </c>
      <c r="C38" s="186"/>
      <c r="D38" s="186"/>
      <c r="E38" s="206"/>
      <c r="F38" s="220"/>
      <c r="G38" s="221"/>
      <c r="H38" s="221"/>
      <c r="I38" s="222"/>
      <c r="J38" s="223" t="str">
        <f>F40</f>
        <v>A-11</v>
      </c>
      <c r="K38" s="224"/>
      <c r="L38" s="224"/>
      <c r="M38" s="225"/>
      <c r="N38" s="223" t="str">
        <f>F42</f>
        <v>A-15</v>
      </c>
      <c r="O38" s="224"/>
      <c r="P38" s="224"/>
      <c r="Q38" s="225"/>
      <c r="R38" s="223" t="str">
        <f>F44</f>
        <v>A-17</v>
      </c>
      <c r="S38" s="224"/>
      <c r="T38" s="224"/>
      <c r="U38" s="225"/>
      <c r="V38" s="148"/>
      <c r="W38" s="148"/>
      <c r="X38" s="148"/>
      <c r="Y38" s="149"/>
      <c r="Z38" s="226">
        <v>3</v>
      </c>
      <c r="AA38" s="19"/>
      <c r="AB38" s="43"/>
    </row>
    <row r="39" spans="1:28" ht="25.15" customHeight="1">
      <c r="A39" s="185"/>
      <c r="B39" s="217"/>
      <c r="C39" s="218"/>
      <c r="D39" s="218"/>
      <c r="E39" s="219"/>
      <c r="F39" s="197"/>
      <c r="G39" s="198"/>
      <c r="H39" s="198"/>
      <c r="I39" s="199"/>
      <c r="J39" s="14" t="str">
        <f>IF(K39-M39&gt;0,"○",IF(K39-M39&lt;0,"●",IF(K39-M39=0,"△")))</f>
        <v>△</v>
      </c>
      <c r="K39" s="15">
        <f>I41</f>
        <v>0</v>
      </c>
      <c r="L39" s="15" t="s">
        <v>15</v>
      </c>
      <c r="M39" s="15">
        <f>G41</f>
        <v>0</v>
      </c>
      <c r="N39" s="14" t="str">
        <f>IF(O39-Q39&gt;0,"○",IF(O39-Q39&lt;0,"●",IF(O39-Q39=0,"△")))</f>
        <v>●</v>
      </c>
      <c r="O39" s="15">
        <f>I43</f>
        <v>1</v>
      </c>
      <c r="P39" s="15" t="s">
        <v>15</v>
      </c>
      <c r="Q39" s="15">
        <f>G43</f>
        <v>5</v>
      </c>
      <c r="R39" s="14" t="str">
        <f>IF(S39-U39&gt;0,"○",IF(S39-U39&lt;0,"●",IF(S39-U39=0,"△")))</f>
        <v>●</v>
      </c>
      <c r="S39" s="15">
        <f>I45</f>
        <v>1</v>
      </c>
      <c r="T39" s="15" t="s">
        <v>15</v>
      </c>
      <c r="U39" s="15">
        <f>G45</f>
        <v>3</v>
      </c>
      <c r="V39" s="29">
        <f>IF(J39="△",1,IF(J39="○",3,IF(J39="●",0)))+IF(N39="△",1,IF(N39="○",3,IF(N39="●",0)))+IF(R39="△",1,IF(R39="○",3,IF(R39="●",0)))</f>
        <v>1</v>
      </c>
      <c r="W39" s="30">
        <f>S39+O39+K39</f>
        <v>2</v>
      </c>
      <c r="X39" s="30">
        <f>U39+Q39+M39</f>
        <v>8</v>
      </c>
      <c r="Y39" s="31">
        <f>W39-X39</f>
        <v>-6</v>
      </c>
      <c r="Z39" s="227"/>
      <c r="AA39" s="26"/>
      <c r="AB39" s="43"/>
    </row>
    <row r="40" spans="1:28" ht="25.15" customHeight="1">
      <c r="A40" s="184">
        <v>2</v>
      </c>
      <c r="B40" s="216" t="s">
        <v>36</v>
      </c>
      <c r="C40" s="186"/>
      <c r="D40" s="186"/>
      <c r="E40" s="206"/>
      <c r="F40" s="191" t="s">
        <v>86</v>
      </c>
      <c r="G40" s="192"/>
      <c r="H40" s="192"/>
      <c r="I40" s="193"/>
      <c r="J40" s="194"/>
      <c r="K40" s="195"/>
      <c r="L40" s="195"/>
      <c r="M40" s="196"/>
      <c r="N40" s="188" t="str">
        <f>J42</f>
        <v>B-17</v>
      </c>
      <c r="O40" s="189"/>
      <c r="P40" s="189"/>
      <c r="Q40" s="190"/>
      <c r="R40" s="188" t="str">
        <f>J44</f>
        <v>B-15</v>
      </c>
      <c r="S40" s="189"/>
      <c r="T40" s="189"/>
      <c r="U40" s="190"/>
      <c r="V40" s="32"/>
      <c r="W40" s="33"/>
      <c r="X40" s="33"/>
      <c r="Y40" s="34"/>
      <c r="Z40" s="213">
        <v>4</v>
      </c>
      <c r="AA40" s="10"/>
      <c r="AB40" s="43"/>
    </row>
    <row r="41" spans="1:28" ht="25.15" customHeight="1">
      <c r="A41" s="185"/>
      <c r="B41" s="217"/>
      <c r="C41" s="218"/>
      <c r="D41" s="218"/>
      <c r="E41" s="219"/>
      <c r="F41" s="14" t="str">
        <f>IF(G41-I41&gt;0,"○",IF(G41-I41&lt;0,"●",IF(G41-I41=0,"△")))</f>
        <v>△</v>
      </c>
      <c r="G41" s="15">
        <v>0</v>
      </c>
      <c r="H41" s="15" t="s">
        <v>15</v>
      </c>
      <c r="I41" s="15">
        <v>0</v>
      </c>
      <c r="J41" s="197"/>
      <c r="K41" s="198"/>
      <c r="L41" s="198"/>
      <c r="M41" s="199"/>
      <c r="N41" s="14" t="str">
        <f>IF(O41-Q41&gt;0,"○",IF(O41-Q41&lt;0,"●",IF(O41-Q41=0,"△")))</f>
        <v>●</v>
      </c>
      <c r="O41" s="15">
        <f>M43</f>
        <v>1</v>
      </c>
      <c r="P41" s="15" t="s">
        <v>15</v>
      </c>
      <c r="Q41" s="15">
        <f>K43</f>
        <v>5</v>
      </c>
      <c r="R41" s="14" t="str">
        <f>IF(S41-U41&gt;0,"○",IF(S41-U41&lt;0,"●",IF(S41-U41=0,"△")))</f>
        <v>●</v>
      </c>
      <c r="S41" s="15">
        <f>M45</f>
        <v>0</v>
      </c>
      <c r="T41" s="15" t="s">
        <v>15</v>
      </c>
      <c r="U41" s="15">
        <f>K45</f>
        <v>4</v>
      </c>
      <c r="V41" s="29">
        <f>IF(F41="△",1,IF(F41="○",3,IF(F41="●",0)))+IF(N41="△",1,IF(N41="○",3,IF(N41="●",0)))+IF(R41="△",1,IF(R41="○",3,IF(R41="●",0)))</f>
        <v>1</v>
      </c>
      <c r="W41" s="29">
        <f>S41+O41+G41</f>
        <v>1</v>
      </c>
      <c r="X41" s="30">
        <f>U41+Q41+I41</f>
        <v>9</v>
      </c>
      <c r="Y41" s="31">
        <f>W41-X41</f>
        <v>-8</v>
      </c>
      <c r="Z41" s="227"/>
      <c r="AA41" s="26"/>
      <c r="AB41" s="43"/>
    </row>
    <row r="42" spans="1:28" ht="25.15" customHeight="1">
      <c r="A42" s="184">
        <v>3</v>
      </c>
      <c r="B42" s="186" t="s">
        <v>37</v>
      </c>
      <c r="C42" s="186"/>
      <c r="D42" s="186"/>
      <c r="E42" s="186"/>
      <c r="F42" s="188" t="s">
        <v>90</v>
      </c>
      <c r="G42" s="189"/>
      <c r="H42" s="189"/>
      <c r="I42" s="190"/>
      <c r="J42" s="191" t="s">
        <v>101</v>
      </c>
      <c r="K42" s="192"/>
      <c r="L42" s="192"/>
      <c r="M42" s="193"/>
      <c r="N42" s="194"/>
      <c r="O42" s="195"/>
      <c r="P42" s="195"/>
      <c r="Q42" s="196"/>
      <c r="R42" s="188" t="str">
        <f>N44</f>
        <v>B-11</v>
      </c>
      <c r="S42" s="189"/>
      <c r="T42" s="189"/>
      <c r="U42" s="190"/>
      <c r="V42" s="32"/>
      <c r="W42" s="33"/>
      <c r="X42" s="33"/>
      <c r="Y42" s="34"/>
      <c r="Z42" s="200">
        <v>1</v>
      </c>
      <c r="AA42" s="10"/>
      <c r="AB42" s="43"/>
    </row>
    <row r="43" spans="1:28" ht="25.15" customHeight="1">
      <c r="A43" s="185"/>
      <c r="B43" s="187"/>
      <c r="C43" s="187"/>
      <c r="D43" s="187"/>
      <c r="E43" s="187"/>
      <c r="F43" s="14" t="str">
        <f>IF(G43-I43&gt;0,"○",IF(G43-I43&lt;0,"●",IF(G43-I43=0,"△")))</f>
        <v>○</v>
      </c>
      <c r="G43" s="15">
        <v>5</v>
      </c>
      <c r="H43" s="15" t="s">
        <v>15</v>
      </c>
      <c r="I43" s="15">
        <v>1</v>
      </c>
      <c r="J43" s="14" t="str">
        <f>IF(K43-M43&gt;0,"○",IF(K43-M43&lt;0,"●",IF(K43-M43=0,"△")))</f>
        <v>○</v>
      </c>
      <c r="K43" s="15">
        <v>5</v>
      </c>
      <c r="L43" s="15" t="s">
        <v>15</v>
      </c>
      <c r="M43" s="15">
        <v>1</v>
      </c>
      <c r="N43" s="197"/>
      <c r="O43" s="198"/>
      <c r="P43" s="198"/>
      <c r="Q43" s="199"/>
      <c r="R43" s="14" t="str">
        <f>IF(S43-U43&gt;0,"○",IF(S43-U43&lt;0,"●",IF(S43-U43=0,"△")))</f>
        <v>△</v>
      </c>
      <c r="S43" s="15">
        <f>Q45</f>
        <v>1</v>
      </c>
      <c r="T43" s="15" t="s">
        <v>15</v>
      </c>
      <c r="U43" s="15">
        <f>O45</f>
        <v>1</v>
      </c>
      <c r="V43" s="29">
        <f>IF(F43="△",1,IF(F43="○",3,IF(F43="●",0)))+IF(J43="△",1,IF(J43="○",3,IF(J43="●",0)))+IF(R43="△",1,IF(R43="○",3,IF(R43="●",0)))</f>
        <v>7</v>
      </c>
      <c r="W43" s="30">
        <f>S43+K43+G43</f>
        <v>11</v>
      </c>
      <c r="X43" s="30">
        <f>U43+M43+I43</f>
        <v>3</v>
      </c>
      <c r="Y43" s="31">
        <f>W43-X43</f>
        <v>8</v>
      </c>
      <c r="Z43" s="201"/>
      <c r="AA43" s="26"/>
      <c r="AB43" s="43"/>
    </row>
    <row r="44" spans="1:28" ht="25.15" customHeight="1">
      <c r="A44" s="184">
        <v>4</v>
      </c>
      <c r="B44" s="205" t="s">
        <v>38</v>
      </c>
      <c r="C44" s="186"/>
      <c r="D44" s="186"/>
      <c r="E44" s="206"/>
      <c r="F44" s="188" t="s">
        <v>92</v>
      </c>
      <c r="G44" s="189"/>
      <c r="H44" s="189"/>
      <c r="I44" s="190"/>
      <c r="J44" s="191" t="s">
        <v>99</v>
      </c>
      <c r="K44" s="192"/>
      <c r="L44" s="192"/>
      <c r="M44" s="193"/>
      <c r="N44" s="191" t="s">
        <v>97</v>
      </c>
      <c r="O44" s="192"/>
      <c r="P44" s="192"/>
      <c r="Q44" s="193"/>
      <c r="R44" s="194"/>
      <c r="S44" s="195"/>
      <c r="T44" s="195"/>
      <c r="U44" s="196"/>
      <c r="V44" s="32"/>
      <c r="W44" s="33"/>
      <c r="X44" s="33"/>
      <c r="Y44" s="34"/>
      <c r="Z44" s="202">
        <v>2</v>
      </c>
      <c r="AA44" s="5"/>
      <c r="AB44" s="43"/>
    </row>
    <row r="45" spans="1:28" ht="25.15" customHeight="1" thickBot="1">
      <c r="A45" s="234"/>
      <c r="B45" s="235"/>
      <c r="C45" s="187"/>
      <c r="D45" s="187"/>
      <c r="E45" s="236"/>
      <c r="F45" s="17" t="str">
        <f>IF(G45-I45&gt;0,"○",IF(G45-I45&lt;0,"●",IF(G45-I45=0,"△")))</f>
        <v>○</v>
      </c>
      <c r="G45" s="50">
        <v>3</v>
      </c>
      <c r="H45" s="50" t="s">
        <v>15</v>
      </c>
      <c r="I45" s="50">
        <v>1</v>
      </c>
      <c r="J45" s="17" t="str">
        <f>IF(K45-M45&gt;0,"○",IF(K45-M45&lt;0,"●",IF(K45-M45=0,"△")))</f>
        <v>○</v>
      </c>
      <c r="K45" s="50">
        <v>4</v>
      </c>
      <c r="L45" s="50" t="s">
        <v>15</v>
      </c>
      <c r="M45" s="50">
        <v>0</v>
      </c>
      <c r="N45" s="17" t="str">
        <f>IF(O45-Q45&gt;0,"○",IF(O45-Q45&lt;0,"●",IF(O45-Q45=0,"△")))</f>
        <v>△</v>
      </c>
      <c r="O45" s="50">
        <v>1</v>
      </c>
      <c r="P45" s="50" t="s">
        <v>15</v>
      </c>
      <c r="Q45" s="50">
        <v>1</v>
      </c>
      <c r="R45" s="237"/>
      <c r="S45" s="238"/>
      <c r="T45" s="238"/>
      <c r="U45" s="239"/>
      <c r="V45" s="151">
        <f>IF(F45="△",1,IF(F45="○",3,IF(F45="●",0)))+IF(J45="△",1,IF(J45="○",3,IF(J45="●",0)))+IF(N45="△",1,IF(N45="○",3,IF(N45="●",0)))</f>
        <v>7</v>
      </c>
      <c r="W45" s="62">
        <f>O45+K45+G45</f>
        <v>8</v>
      </c>
      <c r="X45" s="62">
        <f>Q45+M45+I45</f>
        <v>2</v>
      </c>
      <c r="Y45" s="63">
        <f>W45-X45</f>
        <v>6</v>
      </c>
      <c r="Z45" s="249"/>
      <c r="AA45" s="4"/>
      <c r="AB45" s="43"/>
    </row>
    <row r="46" spans="1:28" ht="25.15" customHeight="1">
      <c r="A46" s="92"/>
      <c r="B46" s="93"/>
      <c r="C46" s="93"/>
      <c r="D46" s="93"/>
      <c r="E46" s="93"/>
      <c r="F46" s="56"/>
      <c r="G46" s="57"/>
      <c r="H46" s="57"/>
      <c r="I46" s="57"/>
      <c r="J46" s="56"/>
      <c r="K46" s="57"/>
      <c r="L46" s="57"/>
      <c r="M46" s="57"/>
      <c r="N46" s="56"/>
      <c r="O46" s="57"/>
      <c r="P46" s="57"/>
      <c r="Q46" s="57"/>
      <c r="R46" s="57"/>
      <c r="S46" s="57"/>
      <c r="T46" s="57"/>
      <c r="U46" s="57"/>
      <c r="V46" s="152"/>
      <c r="W46" s="64"/>
      <c r="X46" s="64"/>
      <c r="Y46" s="64"/>
      <c r="Z46" s="153"/>
      <c r="AA46" s="54"/>
      <c r="AB46" s="43"/>
    </row>
    <row r="47" spans="1:28" ht="25.15" customHeight="1" thickBot="1">
      <c r="A47" s="94"/>
      <c r="B47" s="95"/>
      <c r="C47" s="95"/>
      <c r="D47" s="95"/>
      <c r="E47" s="95"/>
      <c r="F47" s="65"/>
      <c r="G47" s="61"/>
      <c r="H47" s="61"/>
      <c r="I47" s="61"/>
      <c r="J47" s="65"/>
      <c r="K47" s="61"/>
      <c r="L47" s="61"/>
      <c r="M47" s="61"/>
      <c r="N47" s="65"/>
      <c r="O47" s="61"/>
      <c r="P47" s="61"/>
      <c r="Q47" s="61"/>
      <c r="R47" s="61"/>
      <c r="S47" s="61"/>
      <c r="T47" s="61"/>
      <c r="U47" s="61"/>
      <c r="V47" s="154"/>
      <c r="W47" s="66"/>
      <c r="X47" s="66"/>
      <c r="Y47" s="66"/>
      <c r="Z47" s="155"/>
      <c r="AA47" s="54"/>
      <c r="AB47" s="43"/>
    </row>
    <row r="48" spans="1:28" ht="25.15" customHeight="1" thickBot="1">
      <c r="A48" s="250" t="s">
        <v>39</v>
      </c>
      <c r="B48" s="251"/>
      <c r="C48" s="251"/>
      <c r="D48" s="251"/>
      <c r="E48" s="252"/>
      <c r="F48" s="253" t="str">
        <f>B49</f>
        <v>下赤塚</v>
      </c>
      <c r="G48" s="254"/>
      <c r="H48" s="254"/>
      <c r="I48" s="255"/>
      <c r="J48" s="253" t="str">
        <f>B51</f>
        <v>ゴールデン</v>
      </c>
      <c r="K48" s="254"/>
      <c r="L48" s="254"/>
      <c r="M48" s="255"/>
      <c r="N48" s="253" t="str">
        <f>B53</f>
        <v>ペガサス</v>
      </c>
      <c r="O48" s="254"/>
      <c r="P48" s="254"/>
      <c r="Q48" s="255"/>
      <c r="R48" s="253" t="str">
        <f>B55</f>
        <v>志村東</v>
      </c>
      <c r="S48" s="254"/>
      <c r="T48" s="254"/>
      <c r="U48" s="255"/>
      <c r="V48" s="156" t="s">
        <v>0</v>
      </c>
      <c r="W48" s="156" t="s">
        <v>1</v>
      </c>
      <c r="X48" s="156" t="s">
        <v>2</v>
      </c>
      <c r="Y48" s="156" t="s">
        <v>3</v>
      </c>
      <c r="Z48" s="157" t="s">
        <v>4</v>
      </c>
      <c r="AA48" s="55"/>
      <c r="AB48" s="43"/>
    </row>
    <row r="49" spans="1:33" ht="25.15" customHeight="1" thickTop="1">
      <c r="A49" s="215">
        <v>1</v>
      </c>
      <c r="B49" s="216" t="s">
        <v>40</v>
      </c>
      <c r="C49" s="186"/>
      <c r="D49" s="186"/>
      <c r="E49" s="206"/>
      <c r="F49" s="220"/>
      <c r="G49" s="221"/>
      <c r="H49" s="221"/>
      <c r="I49" s="222"/>
      <c r="J49" s="223" t="str">
        <f>F51</f>
        <v>A-13</v>
      </c>
      <c r="K49" s="224"/>
      <c r="L49" s="224"/>
      <c r="M49" s="225"/>
      <c r="N49" s="223" t="str">
        <f>F53</f>
        <v>A-16</v>
      </c>
      <c r="O49" s="224"/>
      <c r="P49" s="224"/>
      <c r="Q49" s="225"/>
      <c r="R49" s="223" t="str">
        <f>F55</f>
        <v>A-18</v>
      </c>
      <c r="S49" s="224"/>
      <c r="T49" s="224"/>
      <c r="U49" s="225"/>
      <c r="V49" s="148"/>
      <c r="W49" s="148"/>
      <c r="X49" s="148"/>
      <c r="Y49" s="149"/>
      <c r="Z49" s="226">
        <v>3</v>
      </c>
      <c r="AA49" s="55"/>
      <c r="AB49" s="43"/>
    </row>
    <row r="50" spans="1:33" ht="25.15" customHeight="1">
      <c r="A50" s="185"/>
      <c r="B50" s="217"/>
      <c r="C50" s="218"/>
      <c r="D50" s="218"/>
      <c r="E50" s="219"/>
      <c r="F50" s="197"/>
      <c r="G50" s="198"/>
      <c r="H50" s="198"/>
      <c r="I50" s="199"/>
      <c r="J50" s="14" t="str">
        <f>IF(K50-M50&gt;0,"○",IF(K50-M50&lt;0,"●",IF(K50-M50=0,"△")))</f>
        <v>○</v>
      </c>
      <c r="K50" s="15">
        <f>I52</f>
        <v>3</v>
      </c>
      <c r="L50" s="15" t="s">
        <v>15</v>
      </c>
      <c r="M50" s="15">
        <f>G52</f>
        <v>0</v>
      </c>
      <c r="N50" s="14" t="str">
        <f>IF(O50-Q50&gt;0,"○",IF(O50-Q50&lt;0,"●",IF(O50-Q50=0,"△")))</f>
        <v>●</v>
      </c>
      <c r="O50" s="15">
        <f>I54</f>
        <v>0</v>
      </c>
      <c r="P50" s="15" t="s">
        <v>15</v>
      </c>
      <c r="Q50" s="15">
        <f>G54</f>
        <v>2</v>
      </c>
      <c r="R50" s="14" t="str">
        <f>IF(S50-U50&gt;0,"○",IF(S50-U50&lt;0,"●",IF(S50-U50=0,"△")))</f>
        <v>●</v>
      </c>
      <c r="S50" s="15">
        <f>I56</f>
        <v>0</v>
      </c>
      <c r="T50" s="15" t="s">
        <v>15</v>
      </c>
      <c r="U50" s="15">
        <f>G56</f>
        <v>2</v>
      </c>
      <c r="V50" s="29">
        <f>IF(J50="△",1,IF(J50="○",3,IF(J50="●",0)))+IF(N50="△",1,IF(N50="○",3,IF(N50="●",0)))+IF(R50="△",1,IF(R50="○",3,IF(R50="●",0)))</f>
        <v>3</v>
      </c>
      <c r="W50" s="30">
        <f>S50+O50+K50</f>
        <v>3</v>
      </c>
      <c r="X50" s="30">
        <f>U50+Q50+M50</f>
        <v>4</v>
      </c>
      <c r="Y50" s="31">
        <f>W50-X50</f>
        <v>-1</v>
      </c>
      <c r="Z50" s="227"/>
      <c r="AA50" s="26"/>
      <c r="AB50" s="43"/>
    </row>
    <row r="51" spans="1:33" ht="25.15" customHeight="1">
      <c r="A51" s="184">
        <v>2</v>
      </c>
      <c r="B51" s="216" t="s">
        <v>41</v>
      </c>
      <c r="C51" s="186"/>
      <c r="D51" s="186"/>
      <c r="E51" s="206"/>
      <c r="F51" s="191" t="s">
        <v>88</v>
      </c>
      <c r="G51" s="192"/>
      <c r="H51" s="192"/>
      <c r="I51" s="193"/>
      <c r="J51" s="194"/>
      <c r="K51" s="195"/>
      <c r="L51" s="195"/>
      <c r="M51" s="196"/>
      <c r="N51" s="188" t="str">
        <f>J53</f>
        <v>B-18</v>
      </c>
      <c r="O51" s="189"/>
      <c r="P51" s="189"/>
      <c r="Q51" s="190"/>
      <c r="R51" s="188" t="str">
        <f>J55</f>
        <v>B-16</v>
      </c>
      <c r="S51" s="189"/>
      <c r="T51" s="189"/>
      <c r="U51" s="190"/>
      <c r="V51" s="32"/>
      <c r="W51" s="33"/>
      <c r="X51" s="33"/>
      <c r="Y51" s="34"/>
      <c r="Z51" s="213">
        <v>4</v>
      </c>
      <c r="AA51" s="10"/>
      <c r="AB51" s="43"/>
    </row>
    <row r="52" spans="1:33" ht="25.15" customHeight="1">
      <c r="A52" s="185"/>
      <c r="B52" s="217"/>
      <c r="C52" s="218"/>
      <c r="D52" s="218"/>
      <c r="E52" s="219"/>
      <c r="F52" s="14" t="str">
        <f>IF(G52-I52&gt;0,"○",IF(G52-I52&lt;0,"●",IF(G52-I52=0,"△")))</f>
        <v>●</v>
      </c>
      <c r="G52" s="15">
        <v>0</v>
      </c>
      <c r="H52" s="15" t="s">
        <v>15</v>
      </c>
      <c r="I52" s="15">
        <v>3</v>
      </c>
      <c r="J52" s="197"/>
      <c r="K52" s="198"/>
      <c r="L52" s="198"/>
      <c r="M52" s="199"/>
      <c r="N52" s="14" t="str">
        <f>IF(O52-Q52&gt;0,"○",IF(O52-Q52&lt;0,"●",IF(O52-Q52=0,"△")))</f>
        <v>●</v>
      </c>
      <c r="O52" s="15">
        <f>M54</f>
        <v>0</v>
      </c>
      <c r="P52" s="15" t="s">
        <v>15</v>
      </c>
      <c r="Q52" s="15">
        <f>K54</f>
        <v>4</v>
      </c>
      <c r="R52" s="14" t="str">
        <f>IF(S52-U52&gt;0,"○",IF(S52-U52&lt;0,"●",IF(S52-U52=0,"△")))</f>
        <v>●</v>
      </c>
      <c r="S52" s="15">
        <f>M56</f>
        <v>1</v>
      </c>
      <c r="T52" s="15" t="s">
        <v>15</v>
      </c>
      <c r="U52" s="15">
        <f>K56</f>
        <v>2</v>
      </c>
      <c r="V52" s="29">
        <f>IF(F52="△",1,IF(F52="○",3,IF(F52="●",0)))+IF(N52="△",1,IF(N52="○",3,IF(N52="●",0)))+IF(R52="△",1,IF(R52="○",3,IF(R52="●",0)))</f>
        <v>0</v>
      </c>
      <c r="W52" s="29">
        <f>S52+O52+G52</f>
        <v>1</v>
      </c>
      <c r="X52" s="30">
        <f>U52+Q52+I52</f>
        <v>9</v>
      </c>
      <c r="Y52" s="31">
        <f>W52-X52</f>
        <v>-8</v>
      </c>
      <c r="Z52" s="227"/>
      <c r="AA52" s="26"/>
      <c r="AB52" s="43"/>
    </row>
    <row r="53" spans="1:33" ht="25.15" customHeight="1">
      <c r="A53" s="184">
        <v>3</v>
      </c>
      <c r="B53" s="186" t="s">
        <v>42</v>
      </c>
      <c r="C53" s="186"/>
      <c r="D53" s="186"/>
      <c r="E53" s="186"/>
      <c r="F53" s="188" t="s">
        <v>91</v>
      </c>
      <c r="G53" s="189"/>
      <c r="H53" s="189"/>
      <c r="I53" s="190"/>
      <c r="J53" s="191" t="s">
        <v>102</v>
      </c>
      <c r="K53" s="192"/>
      <c r="L53" s="192"/>
      <c r="M53" s="193"/>
      <c r="N53" s="194"/>
      <c r="O53" s="195"/>
      <c r="P53" s="195"/>
      <c r="Q53" s="196"/>
      <c r="R53" s="188" t="str">
        <f>N55</f>
        <v>B-13</v>
      </c>
      <c r="S53" s="189"/>
      <c r="T53" s="189"/>
      <c r="U53" s="190"/>
      <c r="V53" s="32"/>
      <c r="W53" s="33"/>
      <c r="X53" s="33"/>
      <c r="Y53" s="34"/>
      <c r="Z53" s="200">
        <v>1</v>
      </c>
      <c r="AA53" s="10"/>
      <c r="AB53" s="43"/>
    </row>
    <row r="54" spans="1:33" ht="25.15" customHeight="1">
      <c r="A54" s="185"/>
      <c r="B54" s="187"/>
      <c r="C54" s="187"/>
      <c r="D54" s="187"/>
      <c r="E54" s="187"/>
      <c r="F54" s="14" t="str">
        <f>IF(G54-I54&gt;0,"○",IF(G54-I54&lt;0,"●",IF(G54-I54=0,"△")))</f>
        <v>○</v>
      </c>
      <c r="G54" s="15">
        <v>2</v>
      </c>
      <c r="H54" s="15" t="s">
        <v>15</v>
      </c>
      <c r="I54" s="15">
        <v>0</v>
      </c>
      <c r="J54" s="14" t="str">
        <f>IF(K54-M54&gt;0,"○",IF(K54-M54&lt;0,"●",IF(K54-M54=0,"△")))</f>
        <v>○</v>
      </c>
      <c r="K54" s="15">
        <v>4</v>
      </c>
      <c r="L54" s="15" t="s">
        <v>15</v>
      </c>
      <c r="M54" s="15">
        <v>0</v>
      </c>
      <c r="N54" s="197"/>
      <c r="O54" s="198"/>
      <c r="P54" s="198"/>
      <c r="Q54" s="199"/>
      <c r="R54" s="14" t="str">
        <f>IF(S54-U54&gt;0,"○",IF(S54-U54&lt;0,"●",IF(S54-U54=0,"△")))</f>
        <v>○</v>
      </c>
      <c r="S54" s="15">
        <f>Q56</f>
        <v>2</v>
      </c>
      <c r="T54" s="15" t="s">
        <v>15</v>
      </c>
      <c r="U54" s="15">
        <f>O56</f>
        <v>0</v>
      </c>
      <c r="V54" s="29">
        <f>IF(F54="△",1,IF(F54="○",3,IF(F54="●",0)))+IF(J54="△",1,IF(J54="○",3,IF(J54="●",0)))+IF(R54="△",1,IF(R54="○",3,IF(R54="●",0)))</f>
        <v>9</v>
      </c>
      <c r="W54" s="30">
        <f>S54+K54+G54</f>
        <v>8</v>
      </c>
      <c r="X54" s="30">
        <f>U54+M54+I54</f>
        <v>0</v>
      </c>
      <c r="Y54" s="31">
        <f>W54-X54</f>
        <v>8</v>
      </c>
      <c r="Z54" s="201"/>
      <c r="AA54" s="26"/>
      <c r="AB54" s="43"/>
    </row>
    <row r="55" spans="1:33" ht="25.15" customHeight="1">
      <c r="A55" s="184">
        <v>4</v>
      </c>
      <c r="B55" s="205" t="s">
        <v>43</v>
      </c>
      <c r="C55" s="186"/>
      <c r="D55" s="186"/>
      <c r="E55" s="206"/>
      <c r="F55" s="188" t="s">
        <v>93</v>
      </c>
      <c r="G55" s="189"/>
      <c r="H55" s="189"/>
      <c r="I55" s="190"/>
      <c r="J55" s="191" t="s">
        <v>100</v>
      </c>
      <c r="K55" s="192"/>
      <c r="L55" s="192"/>
      <c r="M55" s="193"/>
      <c r="N55" s="191" t="s">
        <v>98</v>
      </c>
      <c r="O55" s="192"/>
      <c r="P55" s="192"/>
      <c r="Q55" s="193"/>
      <c r="R55" s="194"/>
      <c r="S55" s="195"/>
      <c r="T55" s="195"/>
      <c r="U55" s="196"/>
      <c r="V55" s="32"/>
      <c r="W55" s="33"/>
      <c r="X55" s="33"/>
      <c r="Y55" s="34"/>
      <c r="Z55" s="213">
        <v>2</v>
      </c>
      <c r="AA55" s="5"/>
      <c r="AB55" s="43"/>
    </row>
    <row r="56" spans="1:33" ht="25.15" customHeight="1" thickBot="1">
      <c r="A56" s="204"/>
      <c r="B56" s="207"/>
      <c r="C56" s="208"/>
      <c r="D56" s="208"/>
      <c r="E56" s="209"/>
      <c r="F56" s="17" t="str">
        <f>IF(G56-I56&gt;0,"○",IF(G56-I56&lt;0,"●",IF(G56-I56=0,"△")))</f>
        <v>○</v>
      </c>
      <c r="G56" s="18">
        <v>2</v>
      </c>
      <c r="H56" s="18" t="s">
        <v>15</v>
      </c>
      <c r="I56" s="18">
        <v>0</v>
      </c>
      <c r="J56" s="17" t="str">
        <f>IF(K56-M56&gt;0,"○",IF(K56-M56&lt;0,"●",IF(K56-M56=0,"△")))</f>
        <v>○</v>
      </c>
      <c r="K56" s="18">
        <v>2</v>
      </c>
      <c r="L56" s="18" t="s">
        <v>15</v>
      </c>
      <c r="M56" s="18">
        <v>1</v>
      </c>
      <c r="N56" s="17" t="str">
        <f>IF(O56-Q56&gt;0,"○",IF(O56-Q56&lt;0,"●",IF(O56-Q56=0,"△")))</f>
        <v>●</v>
      </c>
      <c r="O56" s="18">
        <v>0</v>
      </c>
      <c r="P56" s="18" t="s">
        <v>15</v>
      </c>
      <c r="Q56" s="18">
        <v>2</v>
      </c>
      <c r="R56" s="210"/>
      <c r="S56" s="211"/>
      <c r="T56" s="211"/>
      <c r="U56" s="212"/>
      <c r="V56" s="150">
        <f>IF(F56="△",1,IF(F56="○",3,IF(F56="●",0)))+IF(J56="△",1,IF(J56="○",3,IF(J56="●",0)))+IF(N56="△",1,IF(N56="○",3,IF(N56="●",0)))</f>
        <v>6</v>
      </c>
      <c r="W56" s="36">
        <f>O56+K56+G56</f>
        <v>4</v>
      </c>
      <c r="X56" s="36">
        <f>Q56+M56+I56</f>
        <v>3</v>
      </c>
      <c r="Y56" s="37">
        <f>W56-X56</f>
        <v>1</v>
      </c>
      <c r="Z56" s="214"/>
      <c r="AA56" s="54"/>
      <c r="AB56" s="43"/>
    </row>
    <row r="57" spans="1:33" ht="25.15" customHeight="1" thickBot="1">
      <c r="A57" s="20"/>
      <c r="B57" s="20"/>
      <c r="C57" s="20"/>
      <c r="D57" s="20"/>
      <c r="E57" s="2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19"/>
    </row>
    <row r="58" spans="1:33" ht="25.15" customHeight="1" thickBot="1">
      <c r="A58" s="231" t="s">
        <v>22</v>
      </c>
      <c r="B58" s="232"/>
      <c r="C58" s="232"/>
      <c r="D58" s="232"/>
      <c r="E58" s="233"/>
      <c r="F58" s="228" t="str">
        <f>B59</f>
        <v>成増</v>
      </c>
      <c r="G58" s="229"/>
      <c r="H58" s="229"/>
      <c r="I58" s="230"/>
      <c r="J58" s="228" t="str">
        <f>B61</f>
        <v>中台</v>
      </c>
      <c r="K58" s="229"/>
      <c r="L58" s="229"/>
      <c r="M58" s="230"/>
      <c r="N58" s="228" t="str">
        <f>B63</f>
        <v>熊野</v>
      </c>
      <c r="O58" s="229"/>
      <c r="P58" s="229"/>
      <c r="Q58" s="229"/>
      <c r="R58" s="135" t="s">
        <v>0</v>
      </c>
      <c r="S58" s="133" t="s">
        <v>1</v>
      </c>
      <c r="T58" s="133" t="s">
        <v>2</v>
      </c>
      <c r="U58" s="133" t="s">
        <v>3</v>
      </c>
      <c r="V58" s="134" t="s">
        <v>4</v>
      </c>
      <c r="W58" s="41"/>
      <c r="X58" s="41"/>
      <c r="Y58" s="41"/>
      <c r="Z58" s="41"/>
      <c r="AA58" s="41"/>
      <c r="AB58" s="19"/>
      <c r="AC58" s="19"/>
      <c r="AD58" s="19"/>
      <c r="AE58" s="19"/>
      <c r="AF58" s="246"/>
      <c r="AG58" s="4"/>
    </row>
    <row r="59" spans="1:33" ht="25.15" customHeight="1" thickTop="1">
      <c r="A59" s="215">
        <v>1</v>
      </c>
      <c r="B59" s="216" t="s">
        <v>44</v>
      </c>
      <c r="C59" s="186"/>
      <c r="D59" s="186"/>
      <c r="E59" s="206"/>
      <c r="F59" s="220"/>
      <c r="G59" s="221"/>
      <c r="H59" s="221"/>
      <c r="I59" s="222"/>
      <c r="J59" s="223" t="str">
        <f>F61</f>
        <v>A-10</v>
      </c>
      <c r="K59" s="224"/>
      <c r="L59" s="224"/>
      <c r="M59" s="225"/>
      <c r="N59" s="223" t="str">
        <f>F63</f>
        <v>A-12</v>
      </c>
      <c r="O59" s="224"/>
      <c r="P59" s="224"/>
      <c r="Q59" s="224"/>
      <c r="R59" s="135"/>
      <c r="S59" s="135"/>
      <c r="T59" s="135"/>
      <c r="U59" s="136"/>
      <c r="V59" s="248">
        <v>1</v>
      </c>
      <c r="W59" s="8"/>
      <c r="X59" s="8"/>
      <c r="Y59" s="8"/>
      <c r="Z59" s="129" t="s">
        <v>155</v>
      </c>
      <c r="AA59" s="8"/>
      <c r="AB59" s="26"/>
      <c r="AC59" s="5"/>
      <c r="AD59" s="5"/>
      <c r="AE59" s="5"/>
      <c r="AF59" s="246"/>
      <c r="AG59" s="38"/>
    </row>
    <row r="60" spans="1:33" ht="25.15" customHeight="1">
      <c r="A60" s="185"/>
      <c r="B60" s="217"/>
      <c r="C60" s="218"/>
      <c r="D60" s="218"/>
      <c r="E60" s="219"/>
      <c r="F60" s="197"/>
      <c r="G60" s="198"/>
      <c r="H60" s="198"/>
      <c r="I60" s="199"/>
      <c r="J60" s="14" t="str">
        <f>IF(K60-M60&gt;0,"○",IF(K60-M60&lt;0,"●",IF(K60-M60=0,"△")))</f>
        <v>○</v>
      </c>
      <c r="K60" s="15">
        <f>I62</f>
        <v>2</v>
      </c>
      <c r="L60" s="15" t="s">
        <v>15</v>
      </c>
      <c r="M60" s="15">
        <f>G62</f>
        <v>1</v>
      </c>
      <c r="N60" s="14" t="str">
        <f>IF(O60-Q60&gt;0,"○",IF(O60-Q60&lt;0,"●",IF(O60-Q60=0,"△")))</f>
        <v>○</v>
      </c>
      <c r="O60" s="15">
        <f>I64</f>
        <v>7</v>
      </c>
      <c r="P60" s="15" t="s">
        <v>15</v>
      </c>
      <c r="Q60" s="48">
        <f>G64</f>
        <v>1</v>
      </c>
      <c r="R60" s="137">
        <f>IF(J60="△",1,IF(J60="○",3,IF(J60="●",0)))+IF(N60="△",1,IF(N60="○",3,IF(N60="●",0)))</f>
        <v>6</v>
      </c>
      <c r="S60" s="138">
        <f>O60+K60</f>
        <v>9</v>
      </c>
      <c r="T60" s="138">
        <f>M60+Q60</f>
        <v>2</v>
      </c>
      <c r="U60" s="139">
        <f>S60-T60</f>
        <v>7</v>
      </c>
      <c r="V60" s="201"/>
      <c r="W60" s="42"/>
      <c r="X60" s="42"/>
      <c r="Y60" s="42"/>
      <c r="Z60" s="42"/>
      <c r="AA60" s="42"/>
      <c r="AB60" s="10"/>
      <c r="AC60" s="5"/>
      <c r="AD60" s="5"/>
      <c r="AE60" s="5"/>
      <c r="AF60" s="246"/>
      <c r="AG60" s="38"/>
    </row>
    <row r="61" spans="1:33" ht="25.15" customHeight="1">
      <c r="A61" s="184">
        <v>2</v>
      </c>
      <c r="B61" s="216" t="s">
        <v>45</v>
      </c>
      <c r="C61" s="186"/>
      <c r="D61" s="186"/>
      <c r="E61" s="206"/>
      <c r="F61" s="191" t="s">
        <v>85</v>
      </c>
      <c r="G61" s="192"/>
      <c r="H61" s="192"/>
      <c r="I61" s="193"/>
      <c r="J61" s="194"/>
      <c r="K61" s="195"/>
      <c r="L61" s="195"/>
      <c r="M61" s="196"/>
      <c r="N61" s="188" t="str">
        <f>J63</f>
        <v>A-14</v>
      </c>
      <c r="O61" s="189"/>
      <c r="P61" s="189"/>
      <c r="Q61" s="189"/>
      <c r="R61" s="140"/>
      <c r="S61" s="141"/>
      <c r="T61" s="141"/>
      <c r="U61" s="142"/>
      <c r="V61" s="240">
        <v>2</v>
      </c>
      <c r="W61" s="8"/>
      <c r="X61" s="8"/>
      <c r="Y61" s="8"/>
      <c r="Z61" s="8"/>
      <c r="AA61" s="8"/>
      <c r="AB61" s="26"/>
      <c r="AC61" s="10"/>
      <c r="AD61" s="5"/>
      <c r="AE61" s="5"/>
      <c r="AF61" s="246"/>
      <c r="AG61" s="38"/>
    </row>
    <row r="62" spans="1:33" ht="25.15" customHeight="1">
      <c r="A62" s="185"/>
      <c r="B62" s="217"/>
      <c r="C62" s="218"/>
      <c r="D62" s="218"/>
      <c r="E62" s="219"/>
      <c r="F62" s="14" t="str">
        <f>IF(G62-I62&gt;0,"○",IF(G62-I62&lt;0,"●",IF(G62-I62=0,"△")))</f>
        <v>●</v>
      </c>
      <c r="G62" s="15">
        <v>1</v>
      </c>
      <c r="H62" s="15" t="s">
        <v>15</v>
      </c>
      <c r="I62" s="15">
        <v>2</v>
      </c>
      <c r="J62" s="197"/>
      <c r="K62" s="198"/>
      <c r="L62" s="198"/>
      <c r="M62" s="199"/>
      <c r="N62" s="14" t="str">
        <f>IF(O62-Q62&gt;0,"○",IF(O62-Q62&lt;0,"●",IF(O62-Q62=0,"△")))</f>
        <v>△</v>
      </c>
      <c r="O62" s="15">
        <f>M64</f>
        <v>2</v>
      </c>
      <c r="P62" s="15" t="s">
        <v>15</v>
      </c>
      <c r="Q62" s="48">
        <f>K64</f>
        <v>2</v>
      </c>
      <c r="R62" s="137">
        <f>IF(F62="△",1,IF(F62="○",3,IF(F62="●",0)))+IF(N62="△",1,IF(N62="○",3,IF(N62="●",0)))</f>
        <v>1</v>
      </c>
      <c r="S62" s="137">
        <f>G62+O62</f>
        <v>3</v>
      </c>
      <c r="T62" s="138">
        <f>I62+Q62</f>
        <v>4</v>
      </c>
      <c r="U62" s="139">
        <f>S62-T62</f>
        <v>-1</v>
      </c>
      <c r="V62" s="242"/>
      <c r="W62" s="41"/>
      <c r="X62" s="41"/>
      <c r="Y62" s="41"/>
      <c r="Z62" s="41"/>
      <c r="AA62" s="41"/>
      <c r="AB62" s="10"/>
      <c r="AC62" s="5"/>
      <c r="AD62" s="5"/>
      <c r="AE62" s="5"/>
      <c r="AF62" s="246"/>
      <c r="AG62" s="38"/>
    </row>
    <row r="63" spans="1:33" ht="25.15" customHeight="1">
      <c r="A63" s="184">
        <v>3</v>
      </c>
      <c r="B63" s="186" t="s">
        <v>46</v>
      </c>
      <c r="C63" s="186"/>
      <c r="D63" s="186"/>
      <c r="E63" s="186"/>
      <c r="F63" s="188" t="s">
        <v>87</v>
      </c>
      <c r="G63" s="189"/>
      <c r="H63" s="189"/>
      <c r="I63" s="190"/>
      <c r="J63" s="191" t="s">
        <v>89</v>
      </c>
      <c r="K63" s="192"/>
      <c r="L63" s="192"/>
      <c r="M63" s="193"/>
      <c r="N63" s="194"/>
      <c r="O63" s="195"/>
      <c r="P63" s="195"/>
      <c r="Q63" s="195"/>
      <c r="R63" s="140"/>
      <c r="S63" s="141"/>
      <c r="T63" s="141"/>
      <c r="U63" s="142"/>
      <c r="V63" s="240">
        <v>3</v>
      </c>
      <c r="W63" s="41"/>
      <c r="X63" s="41"/>
      <c r="Y63" s="41"/>
      <c r="Z63" s="41"/>
      <c r="AA63" s="41"/>
      <c r="AB63" s="26"/>
      <c r="AC63" s="5"/>
      <c r="AD63" s="5"/>
      <c r="AE63" s="5"/>
      <c r="AF63" s="246"/>
      <c r="AG63" s="4"/>
    </row>
    <row r="64" spans="1:33" ht="25.15" customHeight="1" thickBot="1">
      <c r="A64" s="234"/>
      <c r="B64" s="187"/>
      <c r="C64" s="187"/>
      <c r="D64" s="187"/>
      <c r="E64" s="187"/>
      <c r="F64" s="17" t="str">
        <f>IF(G64-I64&gt;0,"○",IF(G64-I64&lt;0,"●",IF(G64-I64=0,"△")))</f>
        <v>●</v>
      </c>
      <c r="G64" s="50">
        <v>1</v>
      </c>
      <c r="H64" s="50" t="s">
        <v>15</v>
      </c>
      <c r="I64" s="50">
        <v>7</v>
      </c>
      <c r="J64" s="17" t="str">
        <f>IF(K64-M64&gt;0,"○",IF(K64-M64&lt;0,"●",IF(K64-M64=0,"△")))</f>
        <v>△</v>
      </c>
      <c r="K64" s="50">
        <v>2</v>
      </c>
      <c r="L64" s="50" t="s">
        <v>15</v>
      </c>
      <c r="M64" s="50">
        <v>2</v>
      </c>
      <c r="N64" s="237"/>
      <c r="O64" s="238"/>
      <c r="P64" s="238"/>
      <c r="Q64" s="238"/>
      <c r="R64" s="143">
        <f>IF(J64="△",1,IF(J64="○",3,IF(J64="●",0)))+IF(F64="△",1,IF(F64="○",3,IF(F64="●",0)))</f>
        <v>1</v>
      </c>
      <c r="S64" s="144">
        <f>G64+K64</f>
        <v>3</v>
      </c>
      <c r="T64" s="144">
        <f>I64+M64</f>
        <v>9</v>
      </c>
      <c r="U64" s="145">
        <f>S64-T64</f>
        <v>-6</v>
      </c>
      <c r="V64" s="241"/>
      <c r="W64" s="8"/>
      <c r="X64" s="8"/>
      <c r="Y64" s="8"/>
      <c r="Z64" s="8"/>
      <c r="AA64" s="8"/>
      <c r="AB64" s="10"/>
      <c r="AC64" s="5"/>
      <c r="AD64" s="5"/>
      <c r="AE64" s="5"/>
      <c r="AF64" s="246"/>
      <c r="AG64" s="4"/>
    </row>
    <row r="65" spans="1:33" ht="25.15" customHeight="1">
      <c r="A65" s="159"/>
      <c r="B65" s="128"/>
      <c r="C65" s="128"/>
      <c r="D65" s="128"/>
      <c r="E65" s="128"/>
      <c r="F65" s="160"/>
      <c r="G65" s="160"/>
      <c r="H65" s="160"/>
      <c r="I65" s="160"/>
      <c r="J65" s="161"/>
      <c r="K65" s="161"/>
      <c r="L65" s="161"/>
      <c r="M65" s="161"/>
      <c r="N65" s="161"/>
      <c r="O65" s="161"/>
      <c r="P65" s="161"/>
      <c r="Q65" s="161"/>
      <c r="R65" s="158"/>
      <c r="S65" s="158"/>
      <c r="T65" s="158"/>
      <c r="U65" s="158"/>
      <c r="V65" s="162"/>
      <c r="W65" s="8"/>
      <c r="X65" s="8"/>
      <c r="Y65" s="8"/>
      <c r="Z65" s="8"/>
      <c r="AA65" s="8"/>
      <c r="AB65" s="26"/>
      <c r="AC65" s="5"/>
      <c r="AD65" s="5"/>
      <c r="AE65" s="5"/>
      <c r="AF65" s="246"/>
      <c r="AG65" s="4"/>
    </row>
    <row r="66" spans="1:33" ht="25.15" customHeight="1" thickBot="1">
      <c r="A66" s="163"/>
      <c r="B66" s="126"/>
      <c r="C66" s="126"/>
      <c r="D66" s="126"/>
      <c r="E66" s="126"/>
      <c r="F66" s="164"/>
      <c r="G66" s="165"/>
      <c r="H66" s="165"/>
      <c r="I66" s="165"/>
      <c r="J66" s="164"/>
      <c r="K66" s="165"/>
      <c r="L66" s="165"/>
      <c r="M66" s="165"/>
      <c r="N66" s="164"/>
      <c r="O66" s="165"/>
      <c r="P66" s="165"/>
      <c r="Q66" s="165"/>
      <c r="R66" s="158"/>
      <c r="S66" s="158"/>
      <c r="T66" s="158"/>
      <c r="U66" s="158"/>
      <c r="V66" s="162"/>
      <c r="W66" s="39"/>
      <c r="X66" s="39"/>
      <c r="Y66" s="39"/>
      <c r="Z66" s="39"/>
      <c r="AA66" s="39"/>
      <c r="AB66" s="19"/>
      <c r="AC66" s="19"/>
      <c r="AD66" s="19"/>
      <c r="AE66" s="19"/>
      <c r="AF66" s="19"/>
      <c r="AG66" s="44"/>
    </row>
    <row r="67" spans="1:33" ht="25.15" customHeight="1" thickBot="1">
      <c r="A67" s="231" t="s">
        <v>23</v>
      </c>
      <c r="B67" s="232"/>
      <c r="C67" s="232"/>
      <c r="D67" s="232"/>
      <c r="E67" s="233"/>
      <c r="F67" s="228" t="str">
        <f>B68</f>
        <v>向原</v>
      </c>
      <c r="G67" s="229"/>
      <c r="H67" s="229"/>
      <c r="I67" s="230"/>
      <c r="J67" s="228" t="str">
        <f>B70</f>
        <v>ビートル</v>
      </c>
      <c r="K67" s="229"/>
      <c r="L67" s="229"/>
      <c r="M67" s="230"/>
      <c r="N67" s="228" t="str">
        <f>B72</f>
        <v>徳丸</v>
      </c>
      <c r="O67" s="229"/>
      <c r="P67" s="229"/>
      <c r="Q67" s="229"/>
      <c r="R67" s="135" t="s">
        <v>0</v>
      </c>
      <c r="S67" s="133" t="s">
        <v>1</v>
      </c>
      <c r="T67" s="133" t="s">
        <v>2</v>
      </c>
      <c r="U67" s="133" t="s">
        <v>3</v>
      </c>
      <c r="V67" s="134" t="s">
        <v>4</v>
      </c>
      <c r="W67" s="41"/>
      <c r="X67" s="41"/>
      <c r="Y67" s="41"/>
      <c r="Z67" s="41"/>
      <c r="AA67" s="41"/>
      <c r="AB67" s="19"/>
      <c r="AC67" s="19"/>
      <c r="AD67" s="19"/>
      <c r="AE67" s="19"/>
      <c r="AF67" s="19"/>
      <c r="AG67" s="13"/>
    </row>
    <row r="68" spans="1:33" ht="25.15" customHeight="1" thickTop="1">
      <c r="A68" s="215">
        <v>1</v>
      </c>
      <c r="B68" s="216" t="s">
        <v>47</v>
      </c>
      <c r="C68" s="186"/>
      <c r="D68" s="186"/>
      <c r="E68" s="206"/>
      <c r="F68" s="220"/>
      <c r="G68" s="221"/>
      <c r="H68" s="221"/>
      <c r="I68" s="222"/>
      <c r="J68" s="223" t="str">
        <f>F70</f>
        <v>B-10</v>
      </c>
      <c r="K68" s="224"/>
      <c r="L68" s="224"/>
      <c r="M68" s="225"/>
      <c r="N68" s="223" t="str">
        <f>F72</f>
        <v>B-12</v>
      </c>
      <c r="O68" s="224"/>
      <c r="P68" s="224"/>
      <c r="Q68" s="224"/>
      <c r="R68" s="135"/>
      <c r="S68" s="135"/>
      <c r="T68" s="135"/>
      <c r="U68" s="136"/>
      <c r="V68" s="247">
        <v>2</v>
      </c>
      <c r="W68" s="41"/>
      <c r="X68" s="41"/>
      <c r="Y68" s="41"/>
      <c r="Z68" s="41"/>
      <c r="AA68" s="41"/>
      <c r="AB68" s="19"/>
      <c r="AC68" s="19"/>
      <c r="AD68" s="19"/>
      <c r="AE68" s="19"/>
      <c r="AF68" s="246"/>
      <c r="AG68" s="4"/>
    </row>
    <row r="69" spans="1:33" ht="25.15" customHeight="1">
      <c r="A69" s="185"/>
      <c r="B69" s="217"/>
      <c r="C69" s="218"/>
      <c r="D69" s="218"/>
      <c r="E69" s="219"/>
      <c r="F69" s="197"/>
      <c r="G69" s="198"/>
      <c r="H69" s="198"/>
      <c r="I69" s="199"/>
      <c r="J69" s="14" t="str">
        <f>IF(K69-M69&gt;0,"○",IF(K69-M69&lt;0,"●",IF(K69-M69=0,"△")))</f>
        <v>△</v>
      </c>
      <c r="K69" s="15">
        <f>I71</f>
        <v>1</v>
      </c>
      <c r="L69" s="15" t="s">
        <v>15</v>
      </c>
      <c r="M69" s="15">
        <f>G71</f>
        <v>1</v>
      </c>
      <c r="N69" s="14" t="str">
        <f>IF(O69-Q69&gt;0,"○",IF(O69-Q69&lt;0,"●",IF(O69-Q69=0,"△")))</f>
        <v>△</v>
      </c>
      <c r="O69" s="15">
        <f>I73</f>
        <v>1</v>
      </c>
      <c r="P69" s="15" t="s">
        <v>15</v>
      </c>
      <c r="Q69" s="125">
        <f>G73</f>
        <v>1</v>
      </c>
      <c r="R69" s="137">
        <f>IF(J69="△",1,IF(J69="○",3,IF(J69="●",0)))+IF(N69="△",1,IF(N69="○",3,IF(N69="●",0)))</f>
        <v>2</v>
      </c>
      <c r="S69" s="138">
        <f>O69+K69</f>
        <v>2</v>
      </c>
      <c r="T69" s="138">
        <f>M69+Q69</f>
        <v>2</v>
      </c>
      <c r="U69" s="139">
        <f>S69-T69</f>
        <v>0</v>
      </c>
      <c r="V69" s="242"/>
      <c r="W69" s="8"/>
      <c r="X69" s="8"/>
      <c r="Y69" s="8"/>
      <c r="Z69" s="8"/>
      <c r="AA69" s="8"/>
      <c r="AB69" s="26"/>
      <c r="AC69" s="5"/>
      <c r="AD69" s="5"/>
      <c r="AE69" s="5"/>
      <c r="AF69" s="246"/>
      <c r="AG69" s="38"/>
    </row>
    <row r="70" spans="1:33" ht="25.15" customHeight="1">
      <c r="A70" s="184">
        <v>2</v>
      </c>
      <c r="B70" s="216" t="s">
        <v>48</v>
      </c>
      <c r="C70" s="186"/>
      <c r="D70" s="186"/>
      <c r="E70" s="206"/>
      <c r="F70" s="191" t="s">
        <v>94</v>
      </c>
      <c r="G70" s="192"/>
      <c r="H70" s="192"/>
      <c r="I70" s="193"/>
      <c r="J70" s="194"/>
      <c r="K70" s="195"/>
      <c r="L70" s="195"/>
      <c r="M70" s="196"/>
      <c r="N70" s="188" t="str">
        <f>J72</f>
        <v>B-14</v>
      </c>
      <c r="O70" s="189"/>
      <c r="P70" s="189"/>
      <c r="Q70" s="189"/>
      <c r="R70" s="140"/>
      <c r="S70" s="141"/>
      <c r="T70" s="141"/>
      <c r="U70" s="142"/>
      <c r="V70" s="200">
        <v>1</v>
      </c>
      <c r="W70" s="42"/>
      <c r="X70" s="42"/>
      <c r="Y70" s="42"/>
      <c r="Z70" s="42"/>
      <c r="AA70" s="42"/>
      <c r="AB70" s="10"/>
      <c r="AC70" s="5"/>
      <c r="AD70" s="5"/>
      <c r="AE70" s="5"/>
      <c r="AF70" s="246"/>
      <c r="AG70" s="38"/>
    </row>
    <row r="71" spans="1:33" ht="25.15" customHeight="1">
      <c r="A71" s="185"/>
      <c r="B71" s="217"/>
      <c r="C71" s="218"/>
      <c r="D71" s="218"/>
      <c r="E71" s="219"/>
      <c r="F71" s="14" t="str">
        <f>IF(G71-I71&gt;0,"○",IF(G71-I71&lt;0,"●",IF(G71-I71=0,"△")))</f>
        <v>△</v>
      </c>
      <c r="G71" s="15">
        <v>1</v>
      </c>
      <c r="H71" s="15" t="s">
        <v>15</v>
      </c>
      <c r="I71" s="15">
        <v>1</v>
      </c>
      <c r="J71" s="197"/>
      <c r="K71" s="198"/>
      <c r="L71" s="198"/>
      <c r="M71" s="199"/>
      <c r="N71" s="14" t="str">
        <f>IF(O71-Q71&gt;0,"○",IF(O71-Q71&lt;0,"●",IF(O71-Q71=0,"△")))</f>
        <v>○</v>
      </c>
      <c r="O71" s="15">
        <f>M73</f>
        <v>2</v>
      </c>
      <c r="P71" s="15" t="s">
        <v>15</v>
      </c>
      <c r="Q71" s="125">
        <f>K73</f>
        <v>1</v>
      </c>
      <c r="R71" s="137">
        <f>IF(F71="△",1,IF(F71="○",3,IF(F71="●",0)))+IF(N71="△",1,IF(N71="○",3,IF(N71="●",0)))</f>
        <v>4</v>
      </c>
      <c r="S71" s="137">
        <f>G71+O71</f>
        <v>3</v>
      </c>
      <c r="T71" s="138">
        <f>I71+Q71</f>
        <v>2</v>
      </c>
      <c r="U71" s="139">
        <f>S71-T71</f>
        <v>1</v>
      </c>
      <c r="V71" s="201"/>
      <c r="W71" s="8"/>
      <c r="X71" s="8"/>
      <c r="Y71" s="8"/>
      <c r="Z71" s="8"/>
      <c r="AA71" s="8"/>
      <c r="AB71" s="26"/>
      <c r="AC71" s="10"/>
      <c r="AD71" s="5"/>
      <c r="AE71" s="5"/>
      <c r="AF71" s="246"/>
      <c r="AG71" s="38"/>
    </row>
    <row r="72" spans="1:33" ht="25.15" customHeight="1">
      <c r="A72" s="184">
        <v>3</v>
      </c>
      <c r="B72" s="186" t="s">
        <v>49</v>
      </c>
      <c r="C72" s="186"/>
      <c r="D72" s="186"/>
      <c r="E72" s="186"/>
      <c r="F72" s="188" t="s">
        <v>95</v>
      </c>
      <c r="G72" s="189"/>
      <c r="H72" s="189"/>
      <c r="I72" s="190"/>
      <c r="J72" s="191" t="s">
        <v>96</v>
      </c>
      <c r="K72" s="192"/>
      <c r="L72" s="192"/>
      <c r="M72" s="193"/>
      <c r="N72" s="194"/>
      <c r="O72" s="195"/>
      <c r="P72" s="195"/>
      <c r="Q72" s="195"/>
      <c r="R72" s="140"/>
      <c r="S72" s="141"/>
      <c r="T72" s="141"/>
      <c r="U72" s="142"/>
      <c r="V72" s="240">
        <v>3</v>
      </c>
      <c r="W72" s="41"/>
      <c r="X72" s="41"/>
      <c r="Y72" s="41"/>
      <c r="Z72" s="41"/>
      <c r="AA72" s="41"/>
      <c r="AB72" s="10"/>
      <c r="AC72" s="5"/>
      <c r="AD72" s="5"/>
      <c r="AE72" s="5"/>
      <c r="AF72" s="246"/>
      <c r="AG72" s="38"/>
    </row>
    <row r="73" spans="1:33" ht="25.15" customHeight="1" thickBot="1">
      <c r="A73" s="204"/>
      <c r="B73" s="208"/>
      <c r="C73" s="208"/>
      <c r="D73" s="208"/>
      <c r="E73" s="208"/>
      <c r="F73" s="17" t="str">
        <f>IF(G73-I73&gt;0,"○",IF(G73-I73&lt;0,"●",IF(G73-I73=0,"△")))</f>
        <v>△</v>
      </c>
      <c r="G73" s="18">
        <v>1</v>
      </c>
      <c r="H73" s="18" t="s">
        <v>15</v>
      </c>
      <c r="I73" s="18">
        <v>1</v>
      </c>
      <c r="J73" s="17" t="str">
        <f>IF(K73-M73&gt;0,"○",IF(K73-M73&lt;0,"●",IF(K73-M73=0,"△")))</f>
        <v>●</v>
      </c>
      <c r="K73" s="18">
        <v>1</v>
      </c>
      <c r="L73" s="18" t="s">
        <v>15</v>
      </c>
      <c r="M73" s="18">
        <v>2</v>
      </c>
      <c r="N73" s="210"/>
      <c r="O73" s="211"/>
      <c r="P73" s="211"/>
      <c r="Q73" s="211"/>
      <c r="R73" s="143">
        <f>IF(J73="△",1,IF(J73="○",3,IF(J73="●",0)))+IF(F73="△",1,IF(F73="○",3,IF(F73="●",0)))</f>
        <v>1</v>
      </c>
      <c r="S73" s="144">
        <f>G73+K73</f>
        <v>2</v>
      </c>
      <c r="T73" s="144">
        <f>I73+M73</f>
        <v>3</v>
      </c>
      <c r="U73" s="145">
        <f>S73-T73</f>
        <v>-1</v>
      </c>
      <c r="V73" s="241"/>
      <c r="W73" s="41"/>
      <c r="X73" s="41"/>
      <c r="Y73" s="41"/>
      <c r="Z73" s="41"/>
      <c r="AA73" s="41"/>
      <c r="AB73" s="26"/>
      <c r="AC73" s="5"/>
      <c r="AD73" s="5"/>
      <c r="AE73" s="5"/>
      <c r="AF73" s="246"/>
      <c r="AG73" s="4"/>
    </row>
    <row r="74" spans="1:33" ht="21" customHeight="1">
      <c r="W74" s="8"/>
      <c r="X74" s="8"/>
      <c r="Y74" s="8"/>
      <c r="Z74" s="8"/>
      <c r="AA74" s="8"/>
      <c r="AB74" s="10"/>
      <c r="AC74" s="5"/>
      <c r="AD74" s="5"/>
      <c r="AE74" s="5"/>
      <c r="AF74" s="246"/>
      <c r="AG74" s="4"/>
    </row>
    <row r="75" spans="1:33" ht="21" customHeight="1">
      <c r="A75" s="19"/>
      <c r="B75" s="25"/>
      <c r="C75" s="25"/>
      <c r="D75" s="25"/>
      <c r="E75" s="25"/>
      <c r="F75" s="9"/>
      <c r="G75" s="8"/>
      <c r="H75" s="8"/>
      <c r="I75" s="8"/>
      <c r="J75" s="9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6"/>
      <c r="AC75" s="5"/>
      <c r="AD75" s="5"/>
      <c r="AE75" s="5"/>
      <c r="AF75" s="246"/>
      <c r="AG75" s="4"/>
    </row>
    <row r="76" spans="1:33" ht="21" customHeight="1">
      <c r="A76" s="5"/>
      <c r="B76" s="5"/>
      <c r="C76" s="5"/>
      <c r="D76" s="5"/>
      <c r="E76" s="98"/>
      <c r="F76" s="39"/>
      <c r="G76" s="39"/>
      <c r="H76" s="39"/>
      <c r="I76" s="16"/>
      <c r="J76" s="99"/>
      <c r="K76" s="99"/>
      <c r="L76" s="99"/>
      <c r="M76" s="98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99"/>
      <c r="AC76" s="99"/>
      <c r="AD76" s="20"/>
      <c r="AE76" s="5"/>
      <c r="AF76" s="5"/>
      <c r="AG76" s="8"/>
    </row>
    <row r="77" spans="1:33" ht="30" customHeight="1">
      <c r="A77" s="118"/>
      <c r="B77" s="118"/>
      <c r="C77" s="118"/>
      <c r="D77" s="118"/>
      <c r="E77" s="118"/>
      <c r="F77" s="41"/>
      <c r="G77" s="41"/>
      <c r="H77" s="41"/>
      <c r="I77" s="41"/>
      <c r="J77" s="41"/>
      <c r="K77" s="41"/>
      <c r="L77" s="41"/>
      <c r="M77" s="41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43"/>
      <c r="AC77" s="43"/>
      <c r="AD77" s="43"/>
      <c r="AE77" s="43"/>
      <c r="AF77" s="43"/>
      <c r="AG77" s="43"/>
    </row>
    <row r="78" spans="1:33" ht="21" customHeight="1">
      <c r="A78" s="119"/>
      <c r="B78" s="120"/>
      <c r="C78" s="120"/>
      <c r="D78" s="120"/>
      <c r="E78" s="120"/>
      <c r="F78" s="41"/>
      <c r="G78" s="41"/>
      <c r="H78" s="41"/>
      <c r="I78" s="41"/>
      <c r="J78" s="41"/>
      <c r="K78" s="41"/>
      <c r="L78" s="41"/>
      <c r="M78" s="41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33" ht="21" customHeight="1">
      <c r="A79" s="119"/>
      <c r="B79" s="120"/>
      <c r="C79" s="120"/>
      <c r="D79" s="120"/>
      <c r="E79" s="120"/>
      <c r="F79" s="41"/>
      <c r="G79" s="41"/>
      <c r="H79" s="41"/>
      <c r="I79" s="41"/>
      <c r="J79" s="98"/>
      <c r="K79" s="96"/>
      <c r="L79" s="96"/>
      <c r="M79" s="96"/>
      <c r="N79" s="98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1:33" ht="21" customHeight="1">
      <c r="A80" s="119"/>
      <c r="B80" s="120"/>
      <c r="C80" s="120"/>
      <c r="D80" s="120"/>
      <c r="E80" s="120"/>
      <c r="F80" s="41"/>
      <c r="G80" s="41"/>
      <c r="H80" s="41"/>
      <c r="I80" s="41"/>
      <c r="J80" s="41"/>
      <c r="K80" s="41"/>
      <c r="L80" s="41"/>
      <c r="M80" s="41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1:27" ht="21" customHeight="1">
      <c r="A81" s="119"/>
      <c r="B81" s="120"/>
      <c r="C81" s="120"/>
      <c r="D81" s="120"/>
      <c r="E81" s="120"/>
      <c r="F81" s="98"/>
      <c r="G81" s="96"/>
      <c r="H81" s="96"/>
      <c r="I81" s="96"/>
      <c r="J81" s="41"/>
      <c r="K81" s="41"/>
      <c r="L81" s="41"/>
      <c r="M81" s="41"/>
      <c r="N81" s="98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1:27" ht="21" customHeight="1">
      <c r="A82" s="119"/>
      <c r="B82" s="120"/>
      <c r="C82" s="120"/>
      <c r="D82" s="120"/>
      <c r="E82" s="120"/>
      <c r="F82" s="42"/>
      <c r="G82" s="42"/>
      <c r="H82" s="42"/>
      <c r="I82" s="42"/>
      <c r="J82" s="41"/>
      <c r="K82" s="41"/>
      <c r="L82" s="41"/>
      <c r="M82" s="41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21" customHeight="1">
      <c r="A83" s="119"/>
      <c r="B83" s="120"/>
      <c r="C83" s="120"/>
      <c r="D83" s="120"/>
      <c r="E83" s="120"/>
      <c r="F83" s="98"/>
      <c r="G83" s="96"/>
      <c r="H83" s="96"/>
      <c r="I83" s="96"/>
      <c r="J83" s="98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21" customHeight="1">
      <c r="A84" s="97"/>
      <c r="B84" s="25"/>
      <c r="C84" s="25"/>
      <c r="D84" s="25"/>
      <c r="E84" s="25"/>
      <c r="F84" s="98"/>
      <c r="G84" s="96"/>
      <c r="H84" s="96"/>
      <c r="I84" s="96"/>
      <c r="J84" s="98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1:27" ht="21" customHeight="1">
      <c r="A85" s="97"/>
      <c r="B85" s="25"/>
      <c r="C85" s="25"/>
      <c r="D85" s="25"/>
      <c r="E85" s="25"/>
      <c r="F85" s="98"/>
      <c r="G85" s="96"/>
      <c r="H85" s="96"/>
      <c r="I85" s="96"/>
      <c r="J85" s="98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1:27" ht="21" customHeight="1">
      <c r="A86" s="5"/>
      <c r="B86" s="5"/>
      <c r="C86" s="5"/>
      <c r="D86" s="5"/>
      <c r="E86" s="98"/>
      <c r="F86" s="39"/>
      <c r="G86" s="39"/>
      <c r="H86" s="39"/>
      <c r="I86" s="16"/>
      <c r="J86" s="99"/>
      <c r="K86" s="99"/>
      <c r="L86" s="99"/>
      <c r="M86" s="98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 ht="30" customHeight="1">
      <c r="A87" s="118"/>
      <c r="B87" s="118"/>
      <c r="C87" s="118"/>
      <c r="D87" s="118"/>
      <c r="E87" s="118"/>
      <c r="F87" s="41"/>
      <c r="G87" s="41"/>
      <c r="H87" s="41"/>
      <c r="I87" s="41"/>
      <c r="J87" s="41"/>
      <c r="K87" s="41"/>
      <c r="L87" s="41"/>
      <c r="M87" s="41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1:27" ht="21" customHeight="1">
      <c r="A88" s="119"/>
      <c r="B88" s="120"/>
      <c r="C88" s="120"/>
      <c r="D88" s="120"/>
      <c r="E88" s="120"/>
      <c r="F88" s="41"/>
      <c r="G88" s="41"/>
      <c r="H88" s="41"/>
      <c r="I88" s="41"/>
      <c r="J88" s="41"/>
      <c r="K88" s="41"/>
      <c r="L88" s="41"/>
      <c r="M88" s="41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21" customHeight="1">
      <c r="A89" s="119"/>
      <c r="B89" s="120"/>
      <c r="C89" s="120"/>
      <c r="D89" s="120"/>
      <c r="E89" s="120"/>
      <c r="F89" s="41"/>
      <c r="G89" s="41"/>
      <c r="H89" s="41"/>
      <c r="I89" s="41"/>
      <c r="J89" s="98"/>
      <c r="K89" s="96"/>
      <c r="L89" s="96"/>
      <c r="M89" s="96"/>
      <c r="N89" s="98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21" customHeight="1">
      <c r="A90" s="119"/>
      <c r="B90" s="120"/>
      <c r="C90" s="120"/>
      <c r="D90" s="120"/>
      <c r="E90" s="120"/>
      <c r="F90" s="41"/>
      <c r="G90" s="41"/>
      <c r="H90" s="41"/>
      <c r="I90" s="41"/>
      <c r="J90" s="41"/>
      <c r="K90" s="41"/>
      <c r="L90" s="41"/>
      <c r="M90" s="41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1:27" ht="21" customHeight="1">
      <c r="A91" s="119"/>
      <c r="B91" s="120"/>
      <c r="C91" s="120"/>
      <c r="D91" s="120"/>
      <c r="E91" s="120"/>
      <c r="F91" s="98"/>
      <c r="G91" s="96"/>
      <c r="H91" s="96"/>
      <c r="I91" s="96"/>
      <c r="J91" s="41"/>
      <c r="K91" s="41"/>
      <c r="L91" s="41"/>
      <c r="M91" s="41"/>
      <c r="N91" s="98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21" customHeight="1">
      <c r="A92" s="119"/>
      <c r="B92" s="120"/>
      <c r="C92" s="120"/>
      <c r="D92" s="120"/>
      <c r="E92" s="120"/>
      <c r="F92" s="42"/>
      <c r="G92" s="42"/>
      <c r="H92" s="42"/>
      <c r="I92" s="42"/>
      <c r="J92" s="41"/>
      <c r="K92" s="41"/>
      <c r="L92" s="41"/>
      <c r="M92" s="41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21" customHeight="1">
      <c r="A93" s="119"/>
      <c r="B93" s="120"/>
      <c r="C93" s="120"/>
      <c r="D93" s="120"/>
      <c r="E93" s="120"/>
      <c r="F93" s="98"/>
      <c r="G93" s="96"/>
      <c r="H93" s="96"/>
      <c r="I93" s="96"/>
      <c r="J93" s="98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21" customHeight="1">
      <c r="A94" s="43"/>
      <c r="B94" s="43"/>
      <c r="C94" s="43"/>
      <c r="D94" s="43"/>
      <c r="E94" s="43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spans="1:27" ht="21" customHeight="1">
      <c r="A95" s="43"/>
      <c r="B95" s="43"/>
      <c r="C95" s="43"/>
      <c r="D95" s="43"/>
      <c r="E95" s="43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ht="21" customHeight="1">
      <c r="A96" s="43"/>
      <c r="B96" s="43"/>
      <c r="C96" s="43"/>
      <c r="D96" s="43"/>
      <c r="E96" s="43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</sheetData>
  <mergeCells count="217">
    <mergeCell ref="A55:A56"/>
    <mergeCell ref="B55:E56"/>
    <mergeCell ref="F55:I55"/>
    <mergeCell ref="J55:M55"/>
    <mergeCell ref="N55:Q55"/>
    <mergeCell ref="R55:U56"/>
    <mergeCell ref="Z55:Z56"/>
    <mergeCell ref="Z49:Z50"/>
    <mergeCell ref="A51:A52"/>
    <mergeCell ref="B51:E52"/>
    <mergeCell ref="F51:I51"/>
    <mergeCell ref="J51:M52"/>
    <mergeCell ref="N51:Q51"/>
    <mergeCell ref="R51:U51"/>
    <mergeCell ref="Z51:Z52"/>
    <mergeCell ref="A53:A54"/>
    <mergeCell ref="B53:E54"/>
    <mergeCell ref="F53:I53"/>
    <mergeCell ref="J53:M53"/>
    <mergeCell ref="N53:Q54"/>
    <mergeCell ref="R53:U53"/>
    <mergeCell ref="Z53:Z54"/>
    <mergeCell ref="A48:E48"/>
    <mergeCell ref="F48:I48"/>
    <mergeCell ref="J48:M48"/>
    <mergeCell ref="N48:Q48"/>
    <mergeCell ref="R48:U48"/>
    <mergeCell ref="A49:A50"/>
    <mergeCell ref="B49:E50"/>
    <mergeCell ref="F49:I50"/>
    <mergeCell ref="J49:M49"/>
    <mergeCell ref="N49:Q49"/>
    <mergeCell ref="R49:U49"/>
    <mergeCell ref="AF74:AF75"/>
    <mergeCell ref="Z7:Z8"/>
    <mergeCell ref="R11:U11"/>
    <mergeCell ref="Z9:Z10"/>
    <mergeCell ref="Z11:Z12"/>
    <mergeCell ref="N11:Q12"/>
    <mergeCell ref="AF64:AF65"/>
    <mergeCell ref="AF60:AF61"/>
    <mergeCell ref="AF58:AF59"/>
    <mergeCell ref="AF62:AF63"/>
    <mergeCell ref="N58:Q58"/>
    <mergeCell ref="Z13:Z14"/>
    <mergeCell ref="Z44:Z45"/>
    <mergeCell ref="Z38:Z39"/>
    <mergeCell ref="R40:U40"/>
    <mergeCell ref="Z40:Z41"/>
    <mergeCell ref="Z17:Z18"/>
    <mergeCell ref="A59:A60"/>
    <mergeCell ref="B59:E60"/>
    <mergeCell ref="F59:I60"/>
    <mergeCell ref="J59:M59"/>
    <mergeCell ref="N59:Q59"/>
    <mergeCell ref="F67:I67"/>
    <mergeCell ref="AF68:AF69"/>
    <mergeCell ref="AF70:AF71"/>
    <mergeCell ref="AF72:AF73"/>
    <mergeCell ref="J67:M67"/>
    <mergeCell ref="N67:Q67"/>
    <mergeCell ref="F68:I69"/>
    <mergeCell ref="V68:V69"/>
    <mergeCell ref="J68:M68"/>
    <mergeCell ref="N68:Q68"/>
    <mergeCell ref="V59:V60"/>
    <mergeCell ref="A6:E6"/>
    <mergeCell ref="F6:I6"/>
    <mergeCell ref="J6:M6"/>
    <mergeCell ref="N6:Q6"/>
    <mergeCell ref="R6:U6"/>
    <mergeCell ref="A70:A71"/>
    <mergeCell ref="B70:E71"/>
    <mergeCell ref="A72:A73"/>
    <mergeCell ref="B72:E73"/>
    <mergeCell ref="A26:E26"/>
    <mergeCell ref="F26:I26"/>
    <mergeCell ref="J26:M26"/>
    <mergeCell ref="N26:Q26"/>
    <mergeCell ref="R26:U26"/>
    <mergeCell ref="A67:E67"/>
    <mergeCell ref="A68:A69"/>
    <mergeCell ref="B68:E69"/>
    <mergeCell ref="A61:A62"/>
    <mergeCell ref="B61:E62"/>
    <mergeCell ref="A63:A64"/>
    <mergeCell ref="B63:E64"/>
    <mergeCell ref="A58:E58"/>
    <mergeCell ref="A9:A10"/>
    <mergeCell ref="B9:E10"/>
    <mergeCell ref="F9:I9"/>
    <mergeCell ref="J9:M10"/>
    <mergeCell ref="N9:Q9"/>
    <mergeCell ref="R9:U9"/>
    <mergeCell ref="A7:A8"/>
    <mergeCell ref="B7:E8"/>
    <mergeCell ref="F7:I8"/>
    <mergeCell ref="J7:M7"/>
    <mergeCell ref="N7:Q7"/>
    <mergeCell ref="R7:U7"/>
    <mergeCell ref="A11:A12"/>
    <mergeCell ref="B11:E12"/>
    <mergeCell ref="F11:I11"/>
    <mergeCell ref="J11:M11"/>
    <mergeCell ref="V72:V73"/>
    <mergeCell ref="F70:I70"/>
    <mergeCell ref="J70:M71"/>
    <mergeCell ref="N70:Q70"/>
    <mergeCell ref="V70:V71"/>
    <mergeCell ref="F72:I72"/>
    <mergeCell ref="J72:M72"/>
    <mergeCell ref="N72:Q73"/>
    <mergeCell ref="F61:I61"/>
    <mergeCell ref="J61:M62"/>
    <mergeCell ref="N61:Q61"/>
    <mergeCell ref="V61:V62"/>
    <mergeCell ref="F63:I63"/>
    <mergeCell ref="J63:M63"/>
    <mergeCell ref="N63:Q64"/>
    <mergeCell ref="V63:V64"/>
    <mergeCell ref="A16:E16"/>
    <mergeCell ref="F16:I16"/>
    <mergeCell ref="J16:M16"/>
    <mergeCell ref="A13:A14"/>
    <mergeCell ref="B13:E14"/>
    <mergeCell ref="F13:I13"/>
    <mergeCell ref="J13:M13"/>
    <mergeCell ref="N13:Q13"/>
    <mergeCell ref="R13:U14"/>
    <mergeCell ref="R16:U16"/>
    <mergeCell ref="N16:Q16"/>
    <mergeCell ref="A17:A18"/>
    <mergeCell ref="B17:E18"/>
    <mergeCell ref="F17:I18"/>
    <mergeCell ref="J17:M17"/>
    <mergeCell ref="N17:Q17"/>
    <mergeCell ref="R17:U17"/>
    <mergeCell ref="A19:A20"/>
    <mergeCell ref="B19:E20"/>
    <mergeCell ref="F19:I19"/>
    <mergeCell ref="J19:M20"/>
    <mergeCell ref="N19:Q19"/>
    <mergeCell ref="R19:U19"/>
    <mergeCell ref="Z19:Z20"/>
    <mergeCell ref="A23:A24"/>
    <mergeCell ref="B23:E24"/>
    <mergeCell ref="F23:I23"/>
    <mergeCell ref="J23:M23"/>
    <mergeCell ref="N23:Q23"/>
    <mergeCell ref="R23:U24"/>
    <mergeCell ref="Z23:Z24"/>
    <mergeCell ref="N21:Q22"/>
    <mergeCell ref="A21:A22"/>
    <mergeCell ref="B21:E22"/>
    <mergeCell ref="F21:I21"/>
    <mergeCell ref="J21:M21"/>
    <mergeCell ref="R21:U21"/>
    <mergeCell ref="Z21:Z22"/>
    <mergeCell ref="F58:I58"/>
    <mergeCell ref="J58:M58"/>
    <mergeCell ref="A37:E37"/>
    <mergeCell ref="F37:I37"/>
    <mergeCell ref="J37:M37"/>
    <mergeCell ref="N37:Q37"/>
    <mergeCell ref="R37:U37"/>
    <mergeCell ref="A38:A39"/>
    <mergeCell ref="B38:E39"/>
    <mergeCell ref="F38:I39"/>
    <mergeCell ref="J38:M38"/>
    <mergeCell ref="N38:Q38"/>
    <mergeCell ref="R38:U38"/>
    <mergeCell ref="A44:A45"/>
    <mergeCell ref="B44:E45"/>
    <mergeCell ref="F44:I44"/>
    <mergeCell ref="J44:M44"/>
    <mergeCell ref="N44:Q44"/>
    <mergeCell ref="R44:U45"/>
    <mergeCell ref="A40:A41"/>
    <mergeCell ref="B40:E41"/>
    <mergeCell ref="F40:I40"/>
    <mergeCell ref="J40:M41"/>
    <mergeCell ref="N40:Q40"/>
    <mergeCell ref="A27:A28"/>
    <mergeCell ref="B27:E28"/>
    <mergeCell ref="F27:I28"/>
    <mergeCell ref="J27:M27"/>
    <mergeCell ref="N27:Q27"/>
    <mergeCell ref="R27:U27"/>
    <mergeCell ref="Z27:Z28"/>
    <mergeCell ref="A29:A30"/>
    <mergeCell ref="B29:E30"/>
    <mergeCell ref="F29:I29"/>
    <mergeCell ref="J29:M30"/>
    <mergeCell ref="N29:Q29"/>
    <mergeCell ref="R29:U29"/>
    <mergeCell ref="Z29:Z30"/>
    <mergeCell ref="A42:A43"/>
    <mergeCell ref="B42:E43"/>
    <mergeCell ref="F42:I42"/>
    <mergeCell ref="J42:M42"/>
    <mergeCell ref="N42:Q43"/>
    <mergeCell ref="R42:U42"/>
    <mergeCell ref="Z42:Z43"/>
    <mergeCell ref="A31:A32"/>
    <mergeCell ref="B31:E32"/>
    <mergeCell ref="F31:I31"/>
    <mergeCell ref="J31:M31"/>
    <mergeCell ref="N31:Q32"/>
    <mergeCell ref="R31:U31"/>
    <mergeCell ref="Z31:Z32"/>
    <mergeCell ref="A33:A34"/>
    <mergeCell ref="B33:E34"/>
    <mergeCell ref="F33:I33"/>
    <mergeCell ref="J33:M33"/>
    <mergeCell ref="N33:Q33"/>
    <mergeCell ref="R33:U34"/>
    <mergeCell ref="Z33:Z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rowBreaks count="1" manualBreakCount="1">
    <brk id="3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opLeftCell="A37" zoomScaleNormal="100" workbookViewId="0">
      <selection activeCell="G48" sqref="G48:J48"/>
    </sheetView>
  </sheetViews>
  <sheetFormatPr defaultColWidth="9" defaultRowHeight="13.5"/>
  <cols>
    <col min="1" max="1" width="3.375" style="46" customWidth="1"/>
    <col min="2" max="2" width="3.625" style="46" customWidth="1"/>
    <col min="3" max="3" width="9" style="46"/>
    <col min="4" max="4" width="3.625" style="46" customWidth="1"/>
    <col min="5" max="5" width="9.375" style="46" customWidth="1"/>
    <col min="6" max="6" width="9" style="46"/>
    <col min="7" max="7" width="4.625" style="46" customWidth="1"/>
    <col min="8" max="8" width="4" style="46" customWidth="1"/>
    <col min="9" max="9" width="4.625" style="46" customWidth="1"/>
    <col min="10" max="16384" width="9" style="46"/>
  </cols>
  <sheetData>
    <row r="1" spans="2:13">
      <c r="C1" s="46" t="s">
        <v>13</v>
      </c>
    </row>
    <row r="2" spans="2:13" ht="14.25" thickBot="1"/>
    <row r="3" spans="2:13" ht="22.9" customHeight="1">
      <c r="B3" s="258"/>
      <c r="C3" s="260" t="s">
        <v>5</v>
      </c>
      <c r="D3" s="260"/>
      <c r="E3" s="260"/>
      <c r="F3" s="260" t="s">
        <v>7</v>
      </c>
      <c r="G3" s="260"/>
      <c r="H3" s="260"/>
      <c r="I3" s="260"/>
      <c r="J3" s="260"/>
      <c r="K3" s="260" t="s">
        <v>8</v>
      </c>
      <c r="L3" s="260"/>
      <c r="M3" s="262" t="s">
        <v>12</v>
      </c>
    </row>
    <row r="4" spans="2:13" ht="22.9" customHeight="1">
      <c r="B4" s="259"/>
      <c r="C4" s="261"/>
      <c r="D4" s="261"/>
      <c r="E4" s="261"/>
      <c r="F4" s="261"/>
      <c r="G4" s="261"/>
      <c r="H4" s="261"/>
      <c r="I4" s="261"/>
      <c r="J4" s="261"/>
      <c r="K4" s="58" t="s">
        <v>9</v>
      </c>
      <c r="L4" s="58" t="s">
        <v>10</v>
      </c>
      <c r="M4" s="263"/>
    </row>
    <row r="5" spans="2:13" ht="22.9" customHeight="1">
      <c r="B5" s="74">
        <v>1</v>
      </c>
      <c r="C5" s="47">
        <v>0.36458333333333331</v>
      </c>
      <c r="D5" s="58" t="s">
        <v>11</v>
      </c>
      <c r="E5" s="69">
        <v>0.37986111111111115</v>
      </c>
      <c r="F5" s="58" t="s">
        <v>50</v>
      </c>
      <c r="G5" s="58">
        <v>0</v>
      </c>
      <c r="H5" s="58" t="s">
        <v>6</v>
      </c>
      <c r="I5" s="58">
        <v>6</v>
      </c>
      <c r="J5" s="58" t="s">
        <v>53</v>
      </c>
      <c r="K5" s="71" t="str">
        <f>F7</f>
        <v>リトル</v>
      </c>
      <c r="L5" s="58" t="str">
        <f>J7</f>
        <v>レパード</v>
      </c>
      <c r="M5" s="75"/>
    </row>
    <row r="6" spans="2:13" ht="22.9" customHeight="1">
      <c r="B6" s="74">
        <v>2</v>
      </c>
      <c r="C6" s="47">
        <v>0.38194444444444442</v>
      </c>
      <c r="D6" s="58" t="s">
        <v>11</v>
      </c>
      <c r="E6" s="69">
        <v>0.3972222222222222</v>
      </c>
      <c r="F6" s="58" t="s">
        <v>28</v>
      </c>
      <c r="G6" s="58">
        <v>0</v>
      </c>
      <c r="H6" s="58" t="s">
        <v>6</v>
      </c>
      <c r="I6" s="58">
        <v>1</v>
      </c>
      <c r="J6" s="58" t="s">
        <v>29</v>
      </c>
      <c r="K6" s="71" t="str">
        <f>F5</f>
        <v>北前野</v>
      </c>
      <c r="L6" s="58" t="str">
        <f>J5</f>
        <v>BLUE</v>
      </c>
      <c r="M6" s="75"/>
    </row>
    <row r="7" spans="2:13" ht="22.9" customHeight="1">
      <c r="B7" s="74">
        <v>3</v>
      </c>
      <c r="C7" s="47">
        <v>0.39930555555555558</v>
      </c>
      <c r="D7" s="58" t="s">
        <v>11</v>
      </c>
      <c r="E7" s="69">
        <v>0.41458333333333303</v>
      </c>
      <c r="F7" s="58" t="s">
        <v>51</v>
      </c>
      <c r="G7" s="58">
        <v>0</v>
      </c>
      <c r="H7" s="58" t="s">
        <v>6</v>
      </c>
      <c r="I7" s="58">
        <v>4</v>
      </c>
      <c r="J7" s="58" t="s">
        <v>54</v>
      </c>
      <c r="K7" s="71" t="str">
        <f t="shared" ref="K7:K11" si="0">F6</f>
        <v>桜川</v>
      </c>
      <c r="L7" s="58" t="str">
        <f t="shared" ref="L7:L11" si="1">J6</f>
        <v>高島平</v>
      </c>
      <c r="M7" s="75"/>
    </row>
    <row r="8" spans="2:13" ht="22.9" customHeight="1">
      <c r="B8" s="74">
        <v>4</v>
      </c>
      <c r="C8" s="47">
        <v>0.41666666666666702</v>
      </c>
      <c r="D8" s="58" t="s">
        <v>11</v>
      </c>
      <c r="E8" s="69">
        <v>0.43194444444444402</v>
      </c>
      <c r="F8" s="58" t="s">
        <v>50</v>
      </c>
      <c r="G8" s="58">
        <v>0</v>
      </c>
      <c r="H8" s="58" t="s">
        <v>6</v>
      </c>
      <c r="I8" s="58">
        <v>4</v>
      </c>
      <c r="J8" s="58" t="s">
        <v>55</v>
      </c>
      <c r="K8" s="71" t="str">
        <f>J7</f>
        <v>レパード</v>
      </c>
      <c r="L8" s="58" t="str">
        <f>F7</f>
        <v>リトル</v>
      </c>
      <c r="M8" s="75"/>
    </row>
    <row r="9" spans="2:13" ht="22.9" customHeight="1">
      <c r="B9" s="74">
        <v>5</v>
      </c>
      <c r="C9" s="47">
        <v>0.43402777777777801</v>
      </c>
      <c r="D9" s="58" t="s">
        <v>11</v>
      </c>
      <c r="E9" s="69">
        <v>0.44930555555555501</v>
      </c>
      <c r="F9" s="58" t="s">
        <v>28</v>
      </c>
      <c r="G9" s="58">
        <v>6</v>
      </c>
      <c r="H9" s="58" t="s">
        <v>6</v>
      </c>
      <c r="I9" s="58">
        <v>0</v>
      </c>
      <c r="J9" s="58">
        <v>360</v>
      </c>
      <c r="K9" s="71" t="str">
        <f t="shared" si="0"/>
        <v>北前野</v>
      </c>
      <c r="L9" s="58" t="str">
        <f t="shared" si="1"/>
        <v>リオ</v>
      </c>
      <c r="M9" s="75"/>
    </row>
    <row r="10" spans="2:13" ht="22.9" customHeight="1">
      <c r="B10" s="74">
        <v>6</v>
      </c>
      <c r="C10" s="47">
        <v>0.45138888888888901</v>
      </c>
      <c r="D10" s="58" t="s">
        <v>11</v>
      </c>
      <c r="E10" s="69">
        <v>0.46666666666666601</v>
      </c>
      <c r="F10" s="58" t="s">
        <v>51</v>
      </c>
      <c r="G10" s="58">
        <v>0</v>
      </c>
      <c r="H10" s="58" t="s">
        <v>6</v>
      </c>
      <c r="I10" s="58">
        <v>7</v>
      </c>
      <c r="J10" s="58" t="s">
        <v>33</v>
      </c>
      <c r="K10" s="71" t="str">
        <f t="shared" si="0"/>
        <v>桜川</v>
      </c>
      <c r="L10" s="58">
        <f t="shared" si="1"/>
        <v>360</v>
      </c>
      <c r="M10" s="75"/>
    </row>
    <row r="11" spans="2:13" ht="22.9" customHeight="1">
      <c r="B11" s="74">
        <v>7</v>
      </c>
      <c r="C11" s="47">
        <v>0.46875</v>
      </c>
      <c r="D11" s="58" t="s">
        <v>11</v>
      </c>
      <c r="E11" s="69">
        <v>0.484027777777777</v>
      </c>
      <c r="F11" s="58" t="s">
        <v>50</v>
      </c>
      <c r="G11" s="58">
        <v>0</v>
      </c>
      <c r="H11" s="58" t="s">
        <v>6</v>
      </c>
      <c r="I11" s="58">
        <v>4</v>
      </c>
      <c r="J11" s="58" t="s">
        <v>27</v>
      </c>
      <c r="K11" s="71" t="str">
        <f t="shared" si="0"/>
        <v>リトル</v>
      </c>
      <c r="L11" s="58" t="str">
        <f t="shared" si="1"/>
        <v>北野　A</v>
      </c>
      <c r="M11" s="75"/>
    </row>
    <row r="12" spans="2:13" ht="22.9" customHeight="1">
      <c r="B12" s="74">
        <v>8</v>
      </c>
      <c r="C12" s="47">
        <v>0.48611111111111099</v>
      </c>
      <c r="D12" s="58" t="s">
        <v>11</v>
      </c>
      <c r="E12" s="69">
        <v>0.501388888888888</v>
      </c>
      <c r="F12" s="58" t="s">
        <v>28</v>
      </c>
      <c r="G12" s="58">
        <v>6</v>
      </c>
      <c r="H12" s="58" t="s">
        <v>6</v>
      </c>
      <c r="I12" s="58">
        <v>0</v>
      </c>
      <c r="J12" s="58" t="s">
        <v>56</v>
      </c>
      <c r="K12" s="71" t="str">
        <f t="shared" ref="K12:K23" si="2">F11</f>
        <v>北前野</v>
      </c>
      <c r="L12" s="58" t="str">
        <f t="shared" ref="L12:L23" si="3">J11</f>
        <v>九曜</v>
      </c>
      <c r="M12" s="75"/>
    </row>
    <row r="13" spans="2:13" ht="22.9" customHeight="1">
      <c r="B13" s="74">
        <v>9</v>
      </c>
      <c r="C13" s="47">
        <v>0.50347222222222199</v>
      </c>
      <c r="D13" s="58" t="s">
        <v>11</v>
      </c>
      <c r="E13" s="69">
        <v>0.51874999999999993</v>
      </c>
      <c r="F13" s="58" t="s">
        <v>51</v>
      </c>
      <c r="G13" s="58">
        <v>0</v>
      </c>
      <c r="H13" s="58" t="s">
        <v>6</v>
      </c>
      <c r="I13" s="58">
        <v>4</v>
      </c>
      <c r="J13" s="58" t="s">
        <v>34</v>
      </c>
      <c r="K13" s="71" t="str">
        <f t="shared" si="2"/>
        <v>桜川</v>
      </c>
      <c r="L13" s="58" t="str">
        <f t="shared" si="3"/>
        <v>シルバー</v>
      </c>
      <c r="M13" s="75"/>
    </row>
    <row r="14" spans="2:13" s="117" customFormat="1" ht="13.9" customHeight="1">
      <c r="B14" s="114"/>
      <c r="C14" s="47"/>
      <c r="D14" s="115"/>
      <c r="E14" s="69"/>
      <c r="F14" s="115"/>
      <c r="G14" s="115"/>
      <c r="H14" s="115"/>
      <c r="I14" s="115"/>
      <c r="J14" s="115"/>
      <c r="K14" s="71"/>
      <c r="L14" s="115"/>
      <c r="M14" s="116"/>
    </row>
    <row r="15" spans="2:13" ht="22.9" customHeight="1">
      <c r="B15" s="76">
        <v>10</v>
      </c>
      <c r="C15" s="68">
        <v>0.52777777777777779</v>
      </c>
      <c r="D15" s="67" t="s">
        <v>11</v>
      </c>
      <c r="E15" s="70">
        <v>0.54999999999999993</v>
      </c>
      <c r="F15" s="72" t="s">
        <v>44</v>
      </c>
      <c r="G15" s="58">
        <v>2</v>
      </c>
      <c r="H15" s="58" t="s">
        <v>6</v>
      </c>
      <c r="I15" s="58">
        <v>1</v>
      </c>
      <c r="J15" s="72" t="s">
        <v>45</v>
      </c>
      <c r="K15" s="71" t="str">
        <f>F13</f>
        <v>リトル</v>
      </c>
      <c r="L15" s="58" t="str">
        <f>J13</f>
        <v>ときわ台</v>
      </c>
      <c r="M15" s="75"/>
    </row>
    <row r="16" spans="2:13" ht="22.9" customHeight="1">
      <c r="B16" s="74">
        <v>11</v>
      </c>
      <c r="C16" s="47">
        <v>0.55208333333333337</v>
      </c>
      <c r="D16" s="58" t="s">
        <v>11</v>
      </c>
      <c r="E16" s="69">
        <v>0.56736111111111109</v>
      </c>
      <c r="F16" s="72" t="s">
        <v>52</v>
      </c>
      <c r="G16" s="58">
        <v>0</v>
      </c>
      <c r="H16" s="58" t="s">
        <v>6</v>
      </c>
      <c r="I16" s="58">
        <v>0</v>
      </c>
      <c r="J16" s="72" t="s">
        <v>36</v>
      </c>
      <c r="K16" s="71" t="str">
        <f t="shared" si="2"/>
        <v>成増</v>
      </c>
      <c r="L16" s="58" t="str">
        <f t="shared" si="3"/>
        <v>中台</v>
      </c>
      <c r="M16" s="75"/>
    </row>
    <row r="17" spans="2:13" ht="22.9" customHeight="1">
      <c r="B17" s="76">
        <v>12</v>
      </c>
      <c r="C17" s="68">
        <v>0.56944444444444442</v>
      </c>
      <c r="D17" s="67" t="s">
        <v>11</v>
      </c>
      <c r="E17" s="70">
        <v>0.59166666666666667</v>
      </c>
      <c r="F17" s="72" t="s">
        <v>46</v>
      </c>
      <c r="G17" s="58">
        <v>1</v>
      </c>
      <c r="H17" s="58" t="s">
        <v>6</v>
      </c>
      <c r="I17" s="58">
        <v>7</v>
      </c>
      <c r="J17" s="72" t="s">
        <v>44</v>
      </c>
      <c r="K17" s="71" t="str">
        <f t="shared" si="2"/>
        <v>アミーゴ</v>
      </c>
      <c r="L17" s="58" t="str">
        <f t="shared" si="3"/>
        <v>北野　B</v>
      </c>
      <c r="M17" s="75"/>
    </row>
    <row r="18" spans="2:13" ht="22.9" customHeight="1">
      <c r="B18" s="74">
        <v>13</v>
      </c>
      <c r="C18" s="47">
        <v>0.59375</v>
      </c>
      <c r="D18" s="58" t="s">
        <v>11</v>
      </c>
      <c r="E18" s="69">
        <v>0.60902777777777783</v>
      </c>
      <c r="F18" s="72" t="s">
        <v>40</v>
      </c>
      <c r="G18" s="58">
        <v>3</v>
      </c>
      <c r="H18" s="58" t="s">
        <v>6</v>
      </c>
      <c r="I18" s="58">
        <v>0</v>
      </c>
      <c r="J18" s="72" t="s">
        <v>57</v>
      </c>
      <c r="K18" s="71" t="str">
        <f t="shared" si="2"/>
        <v>熊野</v>
      </c>
      <c r="L18" s="58" t="str">
        <f t="shared" si="3"/>
        <v>成増</v>
      </c>
      <c r="M18" s="75"/>
    </row>
    <row r="19" spans="2:13" ht="22.9" customHeight="1">
      <c r="B19" s="76">
        <v>14</v>
      </c>
      <c r="C19" s="68">
        <v>0.61111111111111105</v>
      </c>
      <c r="D19" s="67" t="s">
        <v>11</v>
      </c>
      <c r="E19" s="70">
        <v>0.6333333333333333</v>
      </c>
      <c r="F19" s="72" t="s">
        <v>45</v>
      </c>
      <c r="G19" s="58">
        <v>2</v>
      </c>
      <c r="H19" s="58" t="s">
        <v>6</v>
      </c>
      <c r="I19" s="58">
        <v>2</v>
      </c>
      <c r="J19" s="72" t="s">
        <v>46</v>
      </c>
      <c r="K19" s="71" t="str">
        <f t="shared" si="2"/>
        <v>下赤塚</v>
      </c>
      <c r="L19" s="58" t="str">
        <f t="shared" si="3"/>
        <v>ゴールデン</v>
      </c>
      <c r="M19" s="75"/>
    </row>
    <row r="20" spans="2:13" ht="22.9" customHeight="1">
      <c r="B20" s="74">
        <v>15</v>
      </c>
      <c r="C20" s="47">
        <v>0.63541666666666663</v>
      </c>
      <c r="D20" s="58" t="s">
        <v>11</v>
      </c>
      <c r="E20" s="69">
        <v>0.65069444444444446</v>
      </c>
      <c r="F20" s="72" t="s">
        <v>52</v>
      </c>
      <c r="G20" s="58">
        <v>1</v>
      </c>
      <c r="H20" s="58" t="s">
        <v>6</v>
      </c>
      <c r="I20" s="58">
        <v>5</v>
      </c>
      <c r="J20" s="72" t="s">
        <v>58</v>
      </c>
      <c r="K20" s="71" t="str">
        <f t="shared" si="2"/>
        <v>中台</v>
      </c>
      <c r="L20" s="58" t="str">
        <f t="shared" si="3"/>
        <v>熊野</v>
      </c>
      <c r="M20" s="75"/>
    </row>
    <row r="21" spans="2:13" ht="22.9" customHeight="1">
      <c r="B21" s="74">
        <v>16</v>
      </c>
      <c r="C21" s="47">
        <v>0.65277777777777779</v>
      </c>
      <c r="D21" s="58" t="s">
        <v>11</v>
      </c>
      <c r="E21" s="69">
        <v>0.66805555555555562</v>
      </c>
      <c r="F21" s="72" t="s">
        <v>40</v>
      </c>
      <c r="G21" s="58">
        <v>0</v>
      </c>
      <c r="H21" s="58" t="s">
        <v>6</v>
      </c>
      <c r="I21" s="58">
        <v>2</v>
      </c>
      <c r="J21" s="72" t="s">
        <v>59</v>
      </c>
      <c r="K21" s="71" t="str">
        <f t="shared" si="2"/>
        <v>アミーゴ</v>
      </c>
      <c r="L21" s="58" t="str">
        <f t="shared" si="3"/>
        <v>アズサ</v>
      </c>
      <c r="M21" s="75"/>
    </row>
    <row r="22" spans="2:13" ht="22.9" customHeight="1">
      <c r="B22" s="74">
        <v>17</v>
      </c>
      <c r="C22" s="47">
        <v>0.67013888888888895</v>
      </c>
      <c r="D22" s="58" t="s">
        <v>11</v>
      </c>
      <c r="E22" s="69">
        <v>0.68541666666666701</v>
      </c>
      <c r="F22" s="72" t="s">
        <v>52</v>
      </c>
      <c r="G22" s="58">
        <v>1</v>
      </c>
      <c r="H22" s="58" t="s">
        <v>6</v>
      </c>
      <c r="I22" s="58">
        <v>3</v>
      </c>
      <c r="J22" s="72" t="s">
        <v>60</v>
      </c>
      <c r="K22" s="71" t="str">
        <f t="shared" si="2"/>
        <v>下赤塚</v>
      </c>
      <c r="L22" s="58" t="str">
        <f t="shared" si="3"/>
        <v>ペガサス</v>
      </c>
      <c r="M22" s="75"/>
    </row>
    <row r="23" spans="2:13" ht="22.9" customHeight="1" thickBot="1">
      <c r="B23" s="77">
        <v>18</v>
      </c>
      <c r="C23" s="78">
        <v>0.6875</v>
      </c>
      <c r="D23" s="79" t="s">
        <v>11</v>
      </c>
      <c r="E23" s="80">
        <v>0.70277777777777795</v>
      </c>
      <c r="F23" s="73" t="s">
        <v>40</v>
      </c>
      <c r="G23" s="79">
        <v>0</v>
      </c>
      <c r="H23" s="79" t="s">
        <v>6</v>
      </c>
      <c r="I23" s="79">
        <v>2</v>
      </c>
      <c r="J23" s="73" t="s">
        <v>43</v>
      </c>
      <c r="K23" s="81" t="str">
        <f t="shared" si="2"/>
        <v>アミーゴ</v>
      </c>
      <c r="L23" s="79" t="str">
        <f t="shared" si="3"/>
        <v>プログレット</v>
      </c>
      <c r="M23" s="82"/>
    </row>
    <row r="24" spans="2:13" ht="22.9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22.9" customHeight="1" thickBot="1">
      <c r="B25" s="23"/>
      <c r="C25" s="23" t="s">
        <v>14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3" ht="22.9" customHeight="1">
      <c r="B26" s="258"/>
      <c r="C26" s="260" t="s">
        <v>5</v>
      </c>
      <c r="D26" s="260"/>
      <c r="E26" s="260"/>
      <c r="F26" s="260" t="s">
        <v>7</v>
      </c>
      <c r="G26" s="260"/>
      <c r="H26" s="260"/>
      <c r="I26" s="260"/>
      <c r="J26" s="260"/>
      <c r="K26" s="260" t="s">
        <v>8</v>
      </c>
      <c r="L26" s="260"/>
      <c r="M26" s="262" t="s">
        <v>12</v>
      </c>
    </row>
    <row r="27" spans="2:13" ht="22.9" customHeight="1">
      <c r="B27" s="259"/>
      <c r="C27" s="261"/>
      <c r="D27" s="261"/>
      <c r="E27" s="261"/>
      <c r="F27" s="261"/>
      <c r="G27" s="261"/>
      <c r="H27" s="261"/>
      <c r="I27" s="261"/>
      <c r="J27" s="261"/>
      <c r="K27" s="58" t="s">
        <v>9</v>
      </c>
      <c r="L27" s="58" t="s">
        <v>10</v>
      </c>
      <c r="M27" s="263"/>
    </row>
    <row r="28" spans="2:13" ht="22.9" customHeight="1">
      <c r="B28" s="74">
        <v>1</v>
      </c>
      <c r="C28" s="47">
        <v>0.36458333333333331</v>
      </c>
      <c r="D28" s="58" t="s">
        <v>11</v>
      </c>
      <c r="E28" s="69">
        <v>0.37986111111111115</v>
      </c>
      <c r="F28" s="74" t="s">
        <v>55</v>
      </c>
      <c r="G28" s="58">
        <v>0</v>
      </c>
      <c r="H28" s="58" t="s">
        <v>6</v>
      </c>
      <c r="I28" s="58">
        <v>5</v>
      </c>
      <c r="J28" s="75" t="s">
        <v>27</v>
      </c>
      <c r="K28" s="71" t="str">
        <f>F30</f>
        <v>北野　A</v>
      </c>
      <c r="L28" s="58" t="str">
        <f>J30</f>
        <v>ときわ台</v>
      </c>
      <c r="M28" s="75"/>
    </row>
    <row r="29" spans="2:13" ht="22.9" customHeight="1">
      <c r="B29" s="74">
        <v>2</v>
      </c>
      <c r="C29" s="47">
        <v>0.38194444444444442</v>
      </c>
      <c r="D29" s="58" t="s">
        <v>11</v>
      </c>
      <c r="E29" s="69">
        <v>0.3972222222222222</v>
      </c>
      <c r="F29" s="74">
        <v>360</v>
      </c>
      <c r="G29" s="58">
        <v>6</v>
      </c>
      <c r="H29" s="58" t="s">
        <v>6</v>
      </c>
      <c r="I29" s="58">
        <v>1</v>
      </c>
      <c r="J29" s="75" t="s">
        <v>56</v>
      </c>
      <c r="K29" s="71" t="str">
        <f>F28</f>
        <v>リオ</v>
      </c>
      <c r="L29" s="58" t="str">
        <f>J28</f>
        <v>九曜</v>
      </c>
      <c r="M29" s="75"/>
    </row>
    <row r="30" spans="2:13" ht="22.9" customHeight="1">
      <c r="B30" s="74">
        <v>3</v>
      </c>
      <c r="C30" s="47">
        <v>0.39930555555555558</v>
      </c>
      <c r="D30" s="58" t="s">
        <v>11</v>
      </c>
      <c r="E30" s="69">
        <v>0.41458333333333303</v>
      </c>
      <c r="F30" s="74" t="s">
        <v>33</v>
      </c>
      <c r="G30" s="58">
        <v>6</v>
      </c>
      <c r="H30" s="58" t="s">
        <v>6</v>
      </c>
      <c r="I30" s="58">
        <v>0</v>
      </c>
      <c r="J30" s="75" t="s">
        <v>34</v>
      </c>
      <c r="K30" s="71">
        <f t="shared" ref="K30" si="4">F29</f>
        <v>360</v>
      </c>
      <c r="L30" s="58" t="str">
        <f t="shared" ref="L30" si="5">J29</f>
        <v>シルバー</v>
      </c>
      <c r="M30" s="75"/>
    </row>
    <row r="31" spans="2:13" ht="22.9" customHeight="1">
      <c r="B31" s="74">
        <v>4</v>
      </c>
      <c r="C31" s="47">
        <v>0.41666666666666702</v>
      </c>
      <c r="D31" s="58" t="s">
        <v>11</v>
      </c>
      <c r="E31" s="69">
        <v>0.43194444444444402</v>
      </c>
      <c r="F31" s="74" t="s">
        <v>53</v>
      </c>
      <c r="G31" s="58">
        <v>1</v>
      </c>
      <c r="H31" s="58" t="s">
        <v>6</v>
      </c>
      <c r="I31" s="58">
        <v>0</v>
      </c>
      <c r="J31" s="75" t="s">
        <v>27</v>
      </c>
      <c r="K31" s="71" t="str">
        <f>J30</f>
        <v>ときわ台</v>
      </c>
      <c r="L31" s="58" t="str">
        <f>F30</f>
        <v>北野　A</v>
      </c>
      <c r="M31" s="75"/>
    </row>
    <row r="32" spans="2:13" ht="22.9" customHeight="1">
      <c r="B32" s="74">
        <v>5</v>
      </c>
      <c r="C32" s="47">
        <v>0.43402777777777801</v>
      </c>
      <c r="D32" s="58" t="s">
        <v>11</v>
      </c>
      <c r="E32" s="69">
        <v>0.44930555555555501</v>
      </c>
      <c r="F32" s="74" t="s">
        <v>29</v>
      </c>
      <c r="G32" s="58">
        <v>6</v>
      </c>
      <c r="H32" s="58" t="s">
        <v>6</v>
      </c>
      <c r="I32" s="58">
        <v>0</v>
      </c>
      <c r="J32" s="75" t="s">
        <v>56</v>
      </c>
      <c r="K32" s="71" t="str">
        <f t="shared" ref="K32:K46" si="6">F31</f>
        <v>BLUE</v>
      </c>
      <c r="L32" s="58" t="str">
        <f t="shared" ref="L32:L46" si="7">J31</f>
        <v>九曜</v>
      </c>
      <c r="M32" s="75"/>
    </row>
    <row r="33" spans="2:13" ht="22.9" customHeight="1">
      <c r="B33" s="74">
        <v>6</v>
      </c>
      <c r="C33" s="47">
        <v>0.45138888888888901</v>
      </c>
      <c r="D33" s="58" t="s">
        <v>11</v>
      </c>
      <c r="E33" s="69">
        <v>0.46666666666666601</v>
      </c>
      <c r="F33" s="74" t="s">
        <v>54</v>
      </c>
      <c r="G33" s="58">
        <v>2</v>
      </c>
      <c r="H33" s="58" t="s">
        <v>6</v>
      </c>
      <c r="I33" s="58">
        <v>2</v>
      </c>
      <c r="J33" s="75" t="s">
        <v>34</v>
      </c>
      <c r="K33" s="71" t="str">
        <f t="shared" si="6"/>
        <v>高島平</v>
      </c>
      <c r="L33" s="58" t="str">
        <f t="shared" si="7"/>
        <v>シルバー</v>
      </c>
      <c r="M33" s="75"/>
    </row>
    <row r="34" spans="2:13" ht="22.9" customHeight="1">
      <c r="B34" s="74">
        <v>7</v>
      </c>
      <c r="C34" s="47">
        <v>0.46875</v>
      </c>
      <c r="D34" s="58" t="s">
        <v>11</v>
      </c>
      <c r="E34" s="69">
        <v>0.484027777777777</v>
      </c>
      <c r="F34" s="74" t="s">
        <v>53</v>
      </c>
      <c r="G34" s="58">
        <v>6</v>
      </c>
      <c r="H34" s="58" t="s">
        <v>6</v>
      </c>
      <c r="I34" s="58">
        <v>0</v>
      </c>
      <c r="J34" s="75" t="s">
        <v>65</v>
      </c>
      <c r="K34" s="71" t="str">
        <f t="shared" si="6"/>
        <v>レパード</v>
      </c>
      <c r="L34" s="58" t="str">
        <f t="shared" si="7"/>
        <v>ときわ台</v>
      </c>
      <c r="M34" s="75"/>
    </row>
    <row r="35" spans="2:13" ht="22.9" customHeight="1">
      <c r="B35" s="74">
        <v>8</v>
      </c>
      <c r="C35" s="47">
        <v>0.48611111111111099</v>
      </c>
      <c r="D35" s="58" t="s">
        <v>11</v>
      </c>
      <c r="E35" s="69">
        <v>0.501388888888888</v>
      </c>
      <c r="F35" s="74" t="s">
        <v>29</v>
      </c>
      <c r="G35" s="58">
        <v>4</v>
      </c>
      <c r="H35" s="58" t="s">
        <v>6</v>
      </c>
      <c r="I35" s="58">
        <v>0</v>
      </c>
      <c r="J35" s="75">
        <v>360</v>
      </c>
      <c r="K35" s="71" t="str">
        <f t="shared" si="6"/>
        <v>BLUE</v>
      </c>
      <c r="L35" s="58" t="str">
        <f t="shared" si="7"/>
        <v>リオ</v>
      </c>
      <c r="M35" s="75"/>
    </row>
    <row r="36" spans="2:13" ht="22.9" customHeight="1">
      <c r="B36" s="74">
        <v>9</v>
      </c>
      <c r="C36" s="47">
        <v>0.50347222222222199</v>
      </c>
      <c r="D36" s="58" t="s">
        <v>11</v>
      </c>
      <c r="E36" s="69">
        <v>0.51874999999999905</v>
      </c>
      <c r="F36" s="74" t="s">
        <v>54</v>
      </c>
      <c r="G36" s="58">
        <v>1</v>
      </c>
      <c r="H36" s="58" t="s">
        <v>6</v>
      </c>
      <c r="I36" s="58">
        <v>4</v>
      </c>
      <c r="J36" s="75" t="s">
        <v>33</v>
      </c>
      <c r="K36" s="71" t="str">
        <f t="shared" si="6"/>
        <v>高島平</v>
      </c>
      <c r="L36" s="58">
        <f t="shared" si="7"/>
        <v>360</v>
      </c>
      <c r="M36" s="75"/>
    </row>
    <row r="37" spans="2:13" s="117" customFormat="1" ht="12.6" customHeight="1">
      <c r="B37" s="114"/>
      <c r="C37" s="47"/>
      <c r="D37" s="115"/>
      <c r="E37" s="69"/>
      <c r="F37" s="114"/>
      <c r="G37" s="115"/>
      <c r="H37" s="115"/>
      <c r="I37" s="115"/>
      <c r="J37" s="116"/>
      <c r="K37" s="71"/>
      <c r="L37" s="115"/>
      <c r="M37" s="116"/>
    </row>
    <row r="38" spans="2:13" ht="22.9" customHeight="1">
      <c r="B38" s="76">
        <v>10</v>
      </c>
      <c r="C38" s="68">
        <v>0.52777777777777779</v>
      </c>
      <c r="D38" s="67" t="s">
        <v>11</v>
      </c>
      <c r="E38" s="70">
        <v>0.54999999999999993</v>
      </c>
      <c r="F38" s="83" t="s">
        <v>47</v>
      </c>
      <c r="G38" s="58">
        <v>1</v>
      </c>
      <c r="H38" s="58" t="s">
        <v>6</v>
      </c>
      <c r="I38" s="58">
        <v>1</v>
      </c>
      <c r="J38" s="84" t="s">
        <v>63</v>
      </c>
      <c r="K38" s="71" t="str">
        <f>F36</f>
        <v>レパード</v>
      </c>
      <c r="L38" s="58" t="str">
        <f>J36</f>
        <v>北野　A</v>
      </c>
      <c r="M38" s="75"/>
    </row>
    <row r="39" spans="2:13" ht="22.9" customHeight="1">
      <c r="B39" s="74">
        <v>11</v>
      </c>
      <c r="C39" s="47">
        <v>0.55208333333333337</v>
      </c>
      <c r="D39" s="58" t="s">
        <v>11</v>
      </c>
      <c r="E39" s="69">
        <v>0.56736111111111109</v>
      </c>
      <c r="F39" s="83" t="s">
        <v>61</v>
      </c>
      <c r="G39" s="58">
        <v>1</v>
      </c>
      <c r="H39" s="58" t="s">
        <v>6</v>
      </c>
      <c r="I39" s="58">
        <v>1</v>
      </c>
      <c r="J39" s="84" t="s">
        <v>66</v>
      </c>
      <c r="K39" s="71" t="str">
        <f t="shared" si="6"/>
        <v>向原</v>
      </c>
      <c r="L39" s="58" t="str">
        <f t="shared" si="7"/>
        <v>ビートル</v>
      </c>
      <c r="M39" s="75"/>
    </row>
    <row r="40" spans="2:13" ht="22.9" customHeight="1">
      <c r="B40" s="76">
        <v>12</v>
      </c>
      <c r="C40" s="68">
        <v>0.56944444444444442</v>
      </c>
      <c r="D40" s="67" t="s">
        <v>11</v>
      </c>
      <c r="E40" s="70">
        <v>0.59166666666666667</v>
      </c>
      <c r="F40" s="83" t="s">
        <v>47</v>
      </c>
      <c r="G40" s="58">
        <v>1</v>
      </c>
      <c r="H40" s="58" t="s">
        <v>6</v>
      </c>
      <c r="I40" s="58">
        <v>1</v>
      </c>
      <c r="J40" s="84" t="s">
        <v>49</v>
      </c>
      <c r="K40" s="71" t="str">
        <f t="shared" si="6"/>
        <v>アズサ</v>
      </c>
      <c r="L40" s="58" t="str">
        <f t="shared" si="7"/>
        <v>プログレット</v>
      </c>
      <c r="M40" s="75"/>
    </row>
    <row r="41" spans="2:13" ht="22.9" customHeight="1">
      <c r="B41" s="74">
        <v>13</v>
      </c>
      <c r="C41" s="47">
        <v>0.59375</v>
      </c>
      <c r="D41" s="58" t="s">
        <v>11</v>
      </c>
      <c r="E41" s="69">
        <v>0.60902777777777783</v>
      </c>
      <c r="F41" s="83" t="s">
        <v>62</v>
      </c>
      <c r="G41" s="58">
        <v>2</v>
      </c>
      <c r="H41" s="58" t="s">
        <v>6</v>
      </c>
      <c r="I41" s="58">
        <v>0</v>
      </c>
      <c r="J41" s="84" t="s">
        <v>43</v>
      </c>
      <c r="K41" s="71" t="str">
        <f t="shared" si="6"/>
        <v>向原</v>
      </c>
      <c r="L41" s="58" t="str">
        <f t="shared" si="7"/>
        <v>徳丸</v>
      </c>
      <c r="M41" s="75"/>
    </row>
    <row r="42" spans="2:13" ht="22.9" customHeight="1">
      <c r="B42" s="76">
        <v>14</v>
      </c>
      <c r="C42" s="68">
        <v>0.61111111111111105</v>
      </c>
      <c r="D42" s="67" t="s">
        <v>11</v>
      </c>
      <c r="E42" s="70">
        <v>0.6333333333333333</v>
      </c>
      <c r="F42" s="83" t="s">
        <v>63</v>
      </c>
      <c r="G42" s="58">
        <v>2</v>
      </c>
      <c r="H42" s="58" t="s">
        <v>6</v>
      </c>
      <c r="I42" s="58">
        <v>1</v>
      </c>
      <c r="J42" s="84" t="s">
        <v>49</v>
      </c>
      <c r="K42" s="71" t="str">
        <f t="shared" si="6"/>
        <v>ペガサス</v>
      </c>
      <c r="L42" s="58" t="str">
        <f t="shared" si="7"/>
        <v>志村東</v>
      </c>
      <c r="M42" s="75"/>
    </row>
    <row r="43" spans="2:13" ht="22.9" customHeight="1">
      <c r="B43" s="74">
        <v>15</v>
      </c>
      <c r="C43" s="47">
        <v>0.63541666666666663</v>
      </c>
      <c r="D43" s="58" t="s">
        <v>11</v>
      </c>
      <c r="E43" s="69">
        <v>0.65069444444444446</v>
      </c>
      <c r="F43" s="83" t="s">
        <v>36</v>
      </c>
      <c r="G43" s="58">
        <v>0</v>
      </c>
      <c r="H43" s="58" t="s">
        <v>6</v>
      </c>
      <c r="I43" s="58">
        <v>4</v>
      </c>
      <c r="J43" s="84" t="s">
        <v>66</v>
      </c>
      <c r="K43" s="71" t="str">
        <f t="shared" si="6"/>
        <v>ビートル</v>
      </c>
      <c r="L43" s="58" t="str">
        <f t="shared" si="7"/>
        <v>徳丸</v>
      </c>
      <c r="M43" s="75"/>
    </row>
    <row r="44" spans="2:13" ht="22.9" customHeight="1">
      <c r="B44" s="74">
        <v>16</v>
      </c>
      <c r="C44" s="47">
        <v>0.65277777777777779</v>
      </c>
      <c r="D44" s="58" t="s">
        <v>11</v>
      </c>
      <c r="E44" s="69">
        <v>0.66805555555555562</v>
      </c>
      <c r="F44" s="83" t="s">
        <v>64</v>
      </c>
      <c r="G44" s="58">
        <v>1</v>
      </c>
      <c r="H44" s="58" t="s">
        <v>6</v>
      </c>
      <c r="I44" s="58">
        <v>2</v>
      </c>
      <c r="J44" s="84" t="s">
        <v>43</v>
      </c>
      <c r="K44" s="71" t="str">
        <f t="shared" si="6"/>
        <v>北野　B</v>
      </c>
      <c r="L44" s="58" t="str">
        <f t="shared" si="7"/>
        <v>プログレット</v>
      </c>
      <c r="M44" s="75"/>
    </row>
    <row r="45" spans="2:13" ht="22.9" customHeight="1">
      <c r="B45" s="74">
        <v>17</v>
      </c>
      <c r="C45" s="47">
        <v>0.67013888888888895</v>
      </c>
      <c r="D45" s="58" t="s">
        <v>11</v>
      </c>
      <c r="E45" s="69">
        <v>0.68541666666666701</v>
      </c>
      <c r="F45" s="83" t="s">
        <v>36</v>
      </c>
      <c r="G45" s="58">
        <v>1</v>
      </c>
      <c r="H45" s="58" t="s">
        <v>6</v>
      </c>
      <c r="I45" s="58">
        <v>5</v>
      </c>
      <c r="J45" s="84" t="s">
        <v>61</v>
      </c>
      <c r="K45" s="71" t="str">
        <f t="shared" si="6"/>
        <v>ゴールデン</v>
      </c>
      <c r="L45" s="58" t="str">
        <f t="shared" si="7"/>
        <v>志村東</v>
      </c>
      <c r="M45" s="75"/>
    </row>
    <row r="46" spans="2:13" ht="22.9" customHeight="1" thickBot="1">
      <c r="B46" s="77">
        <v>18</v>
      </c>
      <c r="C46" s="78">
        <v>0.6875</v>
      </c>
      <c r="D46" s="79" t="s">
        <v>11</v>
      </c>
      <c r="E46" s="80">
        <v>0.70277777777777795</v>
      </c>
      <c r="F46" s="85" t="s">
        <v>62</v>
      </c>
      <c r="G46" s="79">
        <v>4</v>
      </c>
      <c r="H46" s="79" t="s">
        <v>6</v>
      </c>
      <c r="I46" s="79">
        <v>0</v>
      </c>
      <c r="J46" s="86" t="s">
        <v>64</v>
      </c>
      <c r="K46" s="81" t="str">
        <f t="shared" si="6"/>
        <v>北野　B</v>
      </c>
      <c r="L46" s="79" t="str">
        <f t="shared" si="7"/>
        <v>アズサ</v>
      </c>
      <c r="M46" s="82"/>
    </row>
    <row r="48" spans="2:13" ht="19.899999999999999" customHeight="1">
      <c r="C48" s="256" t="s">
        <v>103</v>
      </c>
      <c r="D48" s="256"/>
      <c r="E48" s="256"/>
      <c r="G48" s="257" t="s">
        <v>104</v>
      </c>
      <c r="H48" s="257"/>
      <c r="I48" s="257"/>
      <c r="J48" s="257"/>
    </row>
  </sheetData>
  <mergeCells count="12">
    <mergeCell ref="B3:B4"/>
    <mergeCell ref="F3:J4"/>
    <mergeCell ref="K26:L26"/>
    <mergeCell ref="M26:M27"/>
    <mergeCell ref="M3:M4"/>
    <mergeCell ref="K3:L3"/>
    <mergeCell ref="C3:E4"/>
    <mergeCell ref="C48:E48"/>
    <mergeCell ref="G48:J48"/>
    <mergeCell ref="B26:B27"/>
    <mergeCell ref="C26:E27"/>
    <mergeCell ref="F26:J27"/>
  </mergeCells>
  <phoneticPr fontId="2"/>
  <pageMargins left="0.7" right="0.7" top="0.75" bottom="0.75" header="0.3" footer="0.3"/>
  <pageSetup paperSize="9" scale="7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opLeftCell="A17" zoomScaleNormal="100" workbookViewId="0">
      <selection activeCell="AD22" sqref="AD22"/>
    </sheetView>
  </sheetViews>
  <sheetFormatPr defaultColWidth="8.875" defaultRowHeight="13.5"/>
  <cols>
    <col min="1" max="1" width="1.875" style="101" customWidth="1"/>
    <col min="2" max="23" width="3.75" style="101" customWidth="1"/>
    <col min="24" max="24" width="4.5" style="101" customWidth="1"/>
    <col min="25" max="16384" width="8.875" style="101"/>
  </cols>
  <sheetData>
    <row r="1" spans="1:23" ht="18" customHeight="1">
      <c r="A1" s="286" t="s">
        <v>208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1:23" ht="15" customHeight="1">
      <c r="A2" s="287" t="s">
        <v>209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</row>
    <row r="3" spans="1:23" ht="13.5" customHeight="1">
      <c r="A3" s="102"/>
      <c r="B3" s="102" t="s">
        <v>211</v>
      </c>
      <c r="C3" s="102"/>
      <c r="D3" s="102"/>
      <c r="E3" s="102"/>
      <c r="F3" s="102"/>
      <c r="G3" s="102"/>
      <c r="H3" s="102"/>
      <c r="I3" s="102"/>
      <c r="J3" s="102"/>
      <c r="K3" s="100"/>
    </row>
    <row r="4" spans="1:23" ht="13.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0"/>
    </row>
    <row r="5" spans="1:23" ht="16.5" customHeight="1" thickBot="1">
      <c r="A5" s="102"/>
      <c r="B5" s="231" t="s">
        <v>105</v>
      </c>
      <c r="C5" s="232"/>
      <c r="D5" s="232"/>
      <c r="E5" s="232"/>
      <c r="F5" s="233"/>
      <c r="G5" s="228" t="str">
        <f>C6</f>
        <v>中台</v>
      </c>
      <c r="H5" s="229"/>
      <c r="I5" s="229"/>
      <c r="J5" s="230"/>
      <c r="K5" s="228" t="str">
        <f>C8</f>
        <v>向原</v>
      </c>
      <c r="L5" s="229"/>
      <c r="M5" s="229"/>
      <c r="N5" s="230"/>
      <c r="O5" s="228" t="str">
        <f>C10</f>
        <v>九曜</v>
      </c>
      <c r="P5" s="229"/>
      <c r="Q5" s="229"/>
      <c r="R5" s="229"/>
      <c r="S5" s="27" t="s">
        <v>0</v>
      </c>
      <c r="T5" s="11" t="s">
        <v>1</v>
      </c>
      <c r="U5" s="11" t="s">
        <v>2</v>
      </c>
      <c r="V5" s="11" t="s">
        <v>3</v>
      </c>
      <c r="W5" s="12" t="s">
        <v>4</v>
      </c>
    </row>
    <row r="6" spans="1:23" ht="16.5" customHeight="1" thickTop="1">
      <c r="A6" s="102"/>
      <c r="B6" s="215">
        <v>1</v>
      </c>
      <c r="C6" s="216" t="s">
        <v>143</v>
      </c>
      <c r="D6" s="186"/>
      <c r="E6" s="186"/>
      <c r="F6" s="206"/>
      <c r="G6" s="220"/>
      <c r="H6" s="221"/>
      <c r="I6" s="221"/>
      <c r="J6" s="222"/>
      <c r="K6" s="223" t="str">
        <f>G8</f>
        <v>A-10</v>
      </c>
      <c r="L6" s="224"/>
      <c r="M6" s="224"/>
      <c r="N6" s="225"/>
      <c r="O6" s="223" t="str">
        <f>G10</f>
        <v>A-12</v>
      </c>
      <c r="P6" s="224"/>
      <c r="Q6" s="224"/>
      <c r="R6" s="224"/>
      <c r="S6" s="27"/>
      <c r="T6" s="27"/>
      <c r="U6" s="27"/>
      <c r="V6" s="21"/>
      <c r="W6" s="226">
        <v>3</v>
      </c>
    </row>
    <row r="7" spans="1:23" ht="16.5" customHeight="1">
      <c r="A7" s="102"/>
      <c r="B7" s="185"/>
      <c r="C7" s="217"/>
      <c r="D7" s="218"/>
      <c r="E7" s="218"/>
      <c r="F7" s="219"/>
      <c r="G7" s="197"/>
      <c r="H7" s="198"/>
      <c r="I7" s="198"/>
      <c r="J7" s="199"/>
      <c r="K7" s="14" t="str">
        <f>IF(L7-N7&gt;0,"○",IF(L7-N7&lt;0,"●",IF(L7-N7=0,"△")))</f>
        <v>△</v>
      </c>
      <c r="L7" s="15">
        <f>J9</f>
        <v>0</v>
      </c>
      <c r="M7" s="15" t="s">
        <v>15</v>
      </c>
      <c r="N7" s="15">
        <f>H9</f>
        <v>0</v>
      </c>
      <c r="O7" s="14" t="str">
        <f>IF(P7-R7&gt;0,"○",IF(P7-R7&lt;0,"●",IF(P7-R7=0,"△")))</f>
        <v>●</v>
      </c>
      <c r="P7" s="15">
        <f>J11</f>
        <v>0</v>
      </c>
      <c r="Q7" s="15" t="s">
        <v>15</v>
      </c>
      <c r="R7" s="125">
        <f>H11</f>
        <v>4</v>
      </c>
      <c r="S7" s="28">
        <f>IF(K7="△",1,IF(K7="○",3,IF(K7="●",0)))+IF(O7="△",1,IF(O7="○",3,IF(O7="●",0)))</f>
        <v>1</v>
      </c>
      <c r="T7" s="30">
        <f>P7+L7</f>
        <v>0</v>
      </c>
      <c r="U7" s="30">
        <f>N7+R7</f>
        <v>4</v>
      </c>
      <c r="V7" s="31">
        <f>T7-U7</f>
        <v>-4</v>
      </c>
      <c r="W7" s="227"/>
    </row>
    <row r="8" spans="1:23" ht="16.5" customHeight="1">
      <c r="A8" s="102"/>
      <c r="B8" s="184">
        <v>2</v>
      </c>
      <c r="C8" s="216" t="s">
        <v>141</v>
      </c>
      <c r="D8" s="186"/>
      <c r="E8" s="186"/>
      <c r="F8" s="206"/>
      <c r="G8" s="191" t="s">
        <v>120</v>
      </c>
      <c r="H8" s="192"/>
      <c r="I8" s="192"/>
      <c r="J8" s="193"/>
      <c r="K8" s="194"/>
      <c r="L8" s="195"/>
      <c r="M8" s="195"/>
      <c r="N8" s="196"/>
      <c r="O8" s="188" t="str">
        <f>K10</f>
        <v>A-14</v>
      </c>
      <c r="P8" s="189"/>
      <c r="Q8" s="189"/>
      <c r="R8" s="189"/>
      <c r="S8" s="32"/>
      <c r="T8" s="33"/>
      <c r="U8" s="33"/>
      <c r="V8" s="34"/>
      <c r="W8" s="213">
        <v>2</v>
      </c>
    </row>
    <row r="9" spans="1:23" ht="16.5" customHeight="1">
      <c r="A9" s="102"/>
      <c r="B9" s="185"/>
      <c r="C9" s="217"/>
      <c r="D9" s="218"/>
      <c r="E9" s="218"/>
      <c r="F9" s="219"/>
      <c r="G9" s="14" t="str">
        <f>IF(H9-J9&gt;0,"○",IF(H9-J9&lt;0,"●",IF(H9-J9=0,"△")))</f>
        <v>△</v>
      </c>
      <c r="H9" s="15">
        <v>0</v>
      </c>
      <c r="I9" s="15" t="s">
        <v>15</v>
      </c>
      <c r="J9" s="15">
        <v>0</v>
      </c>
      <c r="K9" s="197"/>
      <c r="L9" s="198"/>
      <c r="M9" s="198"/>
      <c r="N9" s="199"/>
      <c r="O9" s="14" t="str">
        <f>IF(P9-R9&gt;0,"○",IF(P9-R9&lt;0,"●",IF(P9-R9=0,"△")))</f>
        <v>△</v>
      </c>
      <c r="P9" s="15">
        <f>N11</f>
        <v>0</v>
      </c>
      <c r="Q9" s="15" t="s">
        <v>15</v>
      </c>
      <c r="R9" s="125">
        <f>L11</f>
        <v>0</v>
      </c>
      <c r="S9" s="28">
        <f>IF(G9="△",1,IF(G9="○",3,IF(G9="●",0)))+IF(O9="△",1,IF(O9="○",3,IF(O9="●",0)))</f>
        <v>2</v>
      </c>
      <c r="T9" s="29">
        <f>H9+P9</f>
        <v>0</v>
      </c>
      <c r="U9" s="30">
        <f>J9+R9</f>
        <v>0</v>
      </c>
      <c r="V9" s="31">
        <f>T9-U9</f>
        <v>0</v>
      </c>
      <c r="W9" s="227"/>
    </row>
    <row r="10" spans="1:23" ht="16.5" customHeight="1">
      <c r="A10" s="102"/>
      <c r="B10" s="184">
        <v>3</v>
      </c>
      <c r="C10" s="186" t="s">
        <v>131</v>
      </c>
      <c r="D10" s="186"/>
      <c r="E10" s="186"/>
      <c r="F10" s="186"/>
      <c r="G10" s="188" t="s">
        <v>121</v>
      </c>
      <c r="H10" s="189"/>
      <c r="I10" s="189"/>
      <c r="J10" s="190"/>
      <c r="K10" s="191" t="s">
        <v>119</v>
      </c>
      <c r="L10" s="192"/>
      <c r="M10" s="192"/>
      <c r="N10" s="193"/>
      <c r="O10" s="194"/>
      <c r="P10" s="195"/>
      <c r="Q10" s="195"/>
      <c r="R10" s="195"/>
      <c r="S10" s="32"/>
      <c r="T10" s="33"/>
      <c r="U10" s="33"/>
      <c r="V10" s="34"/>
      <c r="W10" s="240">
        <v>1</v>
      </c>
    </row>
    <row r="11" spans="1:23" ht="16.5" customHeight="1" thickBot="1">
      <c r="A11" s="102"/>
      <c r="B11" s="204"/>
      <c r="C11" s="208"/>
      <c r="D11" s="208"/>
      <c r="E11" s="208"/>
      <c r="F11" s="208"/>
      <c r="G11" s="17" t="str">
        <f>IF(H11-J11&gt;0,"○",IF(H11-J11&lt;0,"●",IF(H11-J11=0,"△")))</f>
        <v>○</v>
      </c>
      <c r="H11" s="18">
        <v>4</v>
      </c>
      <c r="I11" s="18" t="s">
        <v>15</v>
      </c>
      <c r="J11" s="18">
        <v>0</v>
      </c>
      <c r="K11" s="17" t="str">
        <f>IF(L11-N11&gt;0,"○",IF(L11-N11&lt;0,"●",IF(L11-N11=0,"△")))</f>
        <v>△</v>
      </c>
      <c r="L11" s="18">
        <v>0</v>
      </c>
      <c r="M11" s="18" t="s">
        <v>15</v>
      </c>
      <c r="N11" s="18">
        <v>0</v>
      </c>
      <c r="O11" s="210"/>
      <c r="P11" s="211"/>
      <c r="Q11" s="211"/>
      <c r="R11" s="211"/>
      <c r="S11" s="35">
        <f>IF(G11="△",1,IF(G11="○",3,IF(G11="●",0)))+IF(K11="△",1,IF(K11="○",3,IF(K11="●",0)))</f>
        <v>4</v>
      </c>
      <c r="T11" s="36">
        <f>H11+L11</f>
        <v>4</v>
      </c>
      <c r="U11" s="36">
        <f>J11+N11</f>
        <v>0</v>
      </c>
      <c r="V11" s="37">
        <f>T11-U11</f>
        <v>4</v>
      </c>
      <c r="W11" s="241"/>
    </row>
    <row r="12" spans="1:23" ht="16.5" customHeight="1" thickBo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0"/>
    </row>
    <row r="13" spans="1:23" ht="16.5" customHeight="1" thickBot="1">
      <c r="A13" s="102"/>
      <c r="B13" s="231" t="s">
        <v>106</v>
      </c>
      <c r="C13" s="232"/>
      <c r="D13" s="232"/>
      <c r="E13" s="232"/>
      <c r="F13" s="233"/>
      <c r="G13" s="228" t="str">
        <f>C14</f>
        <v>レパード</v>
      </c>
      <c r="H13" s="229"/>
      <c r="I13" s="229"/>
      <c r="J13" s="230"/>
      <c r="K13" s="228" t="str">
        <f>C16</f>
        <v>志村東</v>
      </c>
      <c r="L13" s="229"/>
      <c r="M13" s="229"/>
      <c r="N13" s="230"/>
      <c r="O13" s="228" t="str">
        <f>C18</f>
        <v>桜川</v>
      </c>
      <c r="P13" s="229"/>
      <c r="Q13" s="229"/>
      <c r="R13" s="229"/>
      <c r="S13" s="27" t="s">
        <v>0</v>
      </c>
      <c r="T13" s="11" t="s">
        <v>1</v>
      </c>
      <c r="U13" s="11" t="s">
        <v>2</v>
      </c>
      <c r="V13" s="11" t="s">
        <v>3</v>
      </c>
      <c r="W13" s="12" t="s">
        <v>4</v>
      </c>
    </row>
    <row r="14" spans="1:23" ht="16.5" customHeight="1" thickTop="1">
      <c r="A14" s="102"/>
      <c r="B14" s="215">
        <v>4</v>
      </c>
      <c r="C14" s="216" t="s">
        <v>146</v>
      </c>
      <c r="D14" s="186"/>
      <c r="E14" s="186"/>
      <c r="F14" s="206"/>
      <c r="G14" s="220"/>
      <c r="H14" s="221"/>
      <c r="I14" s="221"/>
      <c r="J14" s="222"/>
      <c r="K14" s="223" t="str">
        <f>G16</f>
        <v>B-10</v>
      </c>
      <c r="L14" s="224"/>
      <c r="M14" s="224"/>
      <c r="N14" s="225"/>
      <c r="O14" s="223" t="str">
        <f>G18</f>
        <v>B-12</v>
      </c>
      <c r="P14" s="224"/>
      <c r="Q14" s="224"/>
      <c r="R14" s="224"/>
      <c r="S14" s="27"/>
      <c r="T14" s="27"/>
      <c r="U14" s="27"/>
      <c r="V14" s="21"/>
      <c r="W14" s="226">
        <v>3</v>
      </c>
    </row>
    <row r="15" spans="1:23" ht="16.5" customHeight="1">
      <c r="A15" s="102"/>
      <c r="B15" s="185"/>
      <c r="C15" s="217"/>
      <c r="D15" s="218"/>
      <c r="E15" s="218"/>
      <c r="F15" s="219"/>
      <c r="G15" s="197"/>
      <c r="H15" s="198"/>
      <c r="I15" s="198"/>
      <c r="J15" s="199"/>
      <c r="K15" s="14" t="str">
        <f>IF(L15-N15&gt;0,"○",IF(L15-N15&lt;0,"●",IF(L15-N15=0,"△")))</f>
        <v>△</v>
      </c>
      <c r="L15" s="15">
        <f>J17</f>
        <v>1</v>
      </c>
      <c r="M15" s="15" t="s">
        <v>15</v>
      </c>
      <c r="N15" s="15">
        <f>H17</f>
        <v>1</v>
      </c>
      <c r="O15" s="14" t="str">
        <f>IF(P15-R15&gt;0,"○",IF(P15-R15&lt;0,"●",IF(P15-R15=0,"△")))</f>
        <v>●</v>
      </c>
      <c r="P15" s="15">
        <f>J19</f>
        <v>0</v>
      </c>
      <c r="Q15" s="15" t="s">
        <v>15</v>
      </c>
      <c r="R15" s="125">
        <f>H19</f>
        <v>6</v>
      </c>
      <c r="S15" s="28">
        <f>IF(K15="△",1,IF(K15="○",3,IF(K15="●",0)))+IF(O15="△",1,IF(O15="○",3,IF(O15="●",0)))</f>
        <v>1</v>
      </c>
      <c r="T15" s="30">
        <f>P15+L15</f>
        <v>1</v>
      </c>
      <c r="U15" s="30">
        <f>N15+R15</f>
        <v>7</v>
      </c>
      <c r="V15" s="31">
        <f>T15-U15</f>
        <v>-6</v>
      </c>
      <c r="W15" s="227"/>
    </row>
    <row r="16" spans="1:23" ht="16.5" customHeight="1">
      <c r="A16" s="102"/>
      <c r="B16" s="184">
        <v>5</v>
      </c>
      <c r="C16" s="216" t="s">
        <v>156</v>
      </c>
      <c r="D16" s="186"/>
      <c r="E16" s="186"/>
      <c r="F16" s="206"/>
      <c r="G16" s="191" t="s">
        <v>94</v>
      </c>
      <c r="H16" s="192"/>
      <c r="I16" s="192"/>
      <c r="J16" s="193"/>
      <c r="K16" s="194"/>
      <c r="L16" s="195"/>
      <c r="M16" s="195"/>
      <c r="N16" s="196"/>
      <c r="O16" s="188" t="str">
        <f>K18</f>
        <v>B-14</v>
      </c>
      <c r="P16" s="189"/>
      <c r="Q16" s="189"/>
      <c r="R16" s="189"/>
      <c r="S16" s="32"/>
      <c r="T16" s="33"/>
      <c r="U16" s="33"/>
      <c r="V16" s="34"/>
      <c r="W16" s="213">
        <v>2</v>
      </c>
    </row>
    <row r="17" spans="1:24" ht="16.5" customHeight="1">
      <c r="A17" s="102"/>
      <c r="B17" s="185"/>
      <c r="C17" s="217"/>
      <c r="D17" s="218"/>
      <c r="E17" s="218"/>
      <c r="F17" s="219"/>
      <c r="G17" s="14" t="str">
        <f>IF(H17-J17&gt;0,"○",IF(H17-J17&lt;0,"●",IF(H17-J17=0,"△")))</f>
        <v>△</v>
      </c>
      <c r="H17" s="15">
        <v>1</v>
      </c>
      <c r="I17" s="15" t="s">
        <v>15</v>
      </c>
      <c r="J17" s="15">
        <v>1</v>
      </c>
      <c r="K17" s="197"/>
      <c r="L17" s="198"/>
      <c r="M17" s="198"/>
      <c r="N17" s="199"/>
      <c r="O17" s="14" t="str">
        <f>IF(P17-R17&gt;0,"○",IF(P17-R17&lt;0,"●",IF(P17-R17=0,"△")))</f>
        <v>●</v>
      </c>
      <c r="P17" s="15">
        <f>N19</f>
        <v>2</v>
      </c>
      <c r="Q17" s="15" t="s">
        <v>15</v>
      </c>
      <c r="R17" s="125">
        <f>L19</f>
        <v>5</v>
      </c>
      <c r="S17" s="28">
        <f>IF(G17="△",1,IF(G17="○",3,IF(G17="●",0)))+IF(O17="△",1,IF(O17="○",3,IF(O17="●",0)))</f>
        <v>1</v>
      </c>
      <c r="T17" s="29">
        <f>H17+P17</f>
        <v>3</v>
      </c>
      <c r="U17" s="30">
        <f>J17+R17</f>
        <v>6</v>
      </c>
      <c r="V17" s="31">
        <f>T17-U17</f>
        <v>-3</v>
      </c>
      <c r="W17" s="227"/>
    </row>
    <row r="18" spans="1:24" ht="16.5" customHeight="1">
      <c r="A18" s="102"/>
      <c r="B18" s="184">
        <v>6</v>
      </c>
      <c r="C18" s="186" t="s">
        <v>135</v>
      </c>
      <c r="D18" s="186"/>
      <c r="E18" s="186"/>
      <c r="F18" s="186"/>
      <c r="G18" s="188" t="s">
        <v>95</v>
      </c>
      <c r="H18" s="189"/>
      <c r="I18" s="189"/>
      <c r="J18" s="190"/>
      <c r="K18" s="191" t="s">
        <v>96</v>
      </c>
      <c r="L18" s="192"/>
      <c r="M18" s="192"/>
      <c r="N18" s="193"/>
      <c r="O18" s="194"/>
      <c r="P18" s="195"/>
      <c r="Q18" s="195"/>
      <c r="R18" s="195"/>
      <c r="S18" s="32"/>
      <c r="T18" s="33"/>
      <c r="U18" s="33"/>
      <c r="V18" s="34"/>
      <c r="W18" s="240">
        <v>1</v>
      </c>
    </row>
    <row r="19" spans="1:24" ht="16.5" customHeight="1" thickBot="1">
      <c r="A19" s="102"/>
      <c r="B19" s="204"/>
      <c r="C19" s="208"/>
      <c r="D19" s="208"/>
      <c r="E19" s="208"/>
      <c r="F19" s="208"/>
      <c r="G19" s="17" t="str">
        <f>IF(H19-J19&gt;0,"○",IF(H19-J19&lt;0,"●",IF(H19-J19=0,"△")))</f>
        <v>○</v>
      </c>
      <c r="H19" s="18">
        <v>6</v>
      </c>
      <c r="I19" s="18" t="s">
        <v>15</v>
      </c>
      <c r="J19" s="18">
        <v>0</v>
      </c>
      <c r="K19" s="17" t="str">
        <f>IF(L19-N19&gt;0,"○",IF(L19-N19&lt;0,"●",IF(L19-N19=0,"△")))</f>
        <v>○</v>
      </c>
      <c r="L19" s="18">
        <v>5</v>
      </c>
      <c r="M19" s="18" t="s">
        <v>15</v>
      </c>
      <c r="N19" s="18">
        <v>2</v>
      </c>
      <c r="O19" s="210"/>
      <c r="P19" s="211"/>
      <c r="Q19" s="211"/>
      <c r="R19" s="211"/>
      <c r="S19" s="35">
        <f>IF(G19="△",1,IF(G19="○",3,IF(G19="●",0)))+IF(K19="△",1,IF(K19="○",3,IF(K19="●",0)))</f>
        <v>6</v>
      </c>
      <c r="T19" s="36">
        <f>H19+L19</f>
        <v>11</v>
      </c>
      <c r="U19" s="36">
        <f>J19+N19</f>
        <v>2</v>
      </c>
      <c r="V19" s="37">
        <f>T19-U19</f>
        <v>9</v>
      </c>
      <c r="W19" s="241"/>
    </row>
    <row r="20" spans="1:24" ht="6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0"/>
    </row>
    <row r="21" spans="1:24" ht="12" customHeight="1">
      <c r="I21" t="s">
        <v>172</v>
      </c>
    </row>
    <row r="22" spans="1:24" ht="12" customHeight="1">
      <c r="R22" s="109"/>
      <c r="S22" s="109"/>
      <c r="T22" s="109"/>
      <c r="U22" s="109"/>
      <c r="V22" s="109"/>
      <c r="W22" s="109"/>
      <c r="X22" s="109"/>
    </row>
    <row r="23" spans="1:24" ht="12" customHeight="1" thickBot="1">
      <c r="G23" s="272" t="s">
        <v>107</v>
      </c>
      <c r="H23" s="273" t="s">
        <v>198</v>
      </c>
      <c r="I23" s="272"/>
      <c r="J23" s="272"/>
      <c r="K23" s="272"/>
      <c r="N23" t="s">
        <v>171</v>
      </c>
      <c r="R23" s="109"/>
      <c r="S23" s="109"/>
      <c r="T23" s="109"/>
      <c r="U23" s="109"/>
      <c r="V23" s="109"/>
      <c r="W23" s="109"/>
      <c r="X23" s="109"/>
    </row>
    <row r="24" spans="1:24" ht="12" customHeight="1" thickTop="1">
      <c r="G24" s="272"/>
      <c r="H24" s="272"/>
      <c r="I24" s="272"/>
      <c r="J24" s="272"/>
      <c r="K24" s="272"/>
      <c r="L24" s="179"/>
      <c r="M24" s="169">
        <v>5</v>
      </c>
      <c r="R24" s="109"/>
      <c r="S24" s="109"/>
      <c r="T24" s="109"/>
      <c r="U24" s="109"/>
      <c r="V24" s="109"/>
      <c r="W24" s="109"/>
      <c r="X24" s="109"/>
    </row>
    <row r="25" spans="1:24" ht="12" customHeight="1" thickBot="1">
      <c r="L25" s="180"/>
      <c r="M25" s="181"/>
      <c r="N25" s="271" t="s">
        <v>198</v>
      </c>
      <c r="O25" s="271"/>
      <c r="P25" s="271"/>
      <c r="Q25" s="271"/>
      <c r="R25" s="109"/>
      <c r="S25" s="109"/>
      <c r="T25" s="109"/>
      <c r="U25" s="109"/>
      <c r="V25" s="109"/>
      <c r="W25" s="109"/>
      <c r="X25" s="109"/>
    </row>
    <row r="26" spans="1:24" ht="12" customHeight="1" thickTop="1">
      <c r="L26" s="106"/>
      <c r="M26" s="110"/>
      <c r="N26" s="271"/>
      <c r="O26" s="271"/>
      <c r="P26" s="271"/>
      <c r="Q26" s="271"/>
      <c r="R26" s="109"/>
      <c r="S26" s="109"/>
      <c r="T26" s="109"/>
      <c r="U26" s="103"/>
      <c r="V26" s="103"/>
      <c r="W26" s="103"/>
      <c r="X26" s="103"/>
    </row>
    <row r="27" spans="1:24" ht="12" customHeight="1">
      <c r="G27" s="272" t="s">
        <v>108</v>
      </c>
      <c r="H27" s="273" t="s">
        <v>199</v>
      </c>
      <c r="I27" s="272"/>
      <c r="J27" s="272"/>
      <c r="K27" s="272"/>
      <c r="L27" s="107"/>
      <c r="M27" s="169">
        <v>1</v>
      </c>
      <c r="R27" s="109"/>
      <c r="S27" s="109"/>
      <c r="T27" s="109"/>
      <c r="U27" s="103"/>
      <c r="V27" s="103"/>
      <c r="W27" s="103"/>
      <c r="X27" s="103"/>
    </row>
    <row r="28" spans="1:24" ht="12" customHeight="1">
      <c r="G28" s="272"/>
      <c r="H28" s="272"/>
      <c r="I28" s="272"/>
      <c r="J28" s="272"/>
      <c r="K28" s="272"/>
      <c r="R28" s="109"/>
      <c r="S28" s="109"/>
      <c r="T28" s="109"/>
      <c r="U28" s="109"/>
      <c r="V28" s="109"/>
      <c r="W28" s="109"/>
      <c r="X28" s="109"/>
    </row>
    <row r="29" spans="1:24" ht="12" customHeight="1">
      <c r="R29" s="109"/>
      <c r="S29" s="109"/>
      <c r="T29" s="109"/>
      <c r="U29" s="109"/>
      <c r="V29" s="109"/>
      <c r="W29" s="109"/>
      <c r="X29" s="109"/>
    </row>
    <row r="30" spans="1:24" ht="12" customHeight="1" thickBot="1">
      <c r="B30" s="102" t="s">
        <v>210</v>
      </c>
      <c r="N30" s="109"/>
      <c r="O30" s="273" t="s">
        <v>197</v>
      </c>
      <c r="P30" s="272"/>
      <c r="Q30" s="272"/>
      <c r="R30" s="272"/>
      <c r="T30" s="109"/>
      <c r="U30" s="109"/>
      <c r="V30" s="109" t="s">
        <v>116</v>
      </c>
      <c r="W30" s="109"/>
      <c r="X30" s="109"/>
    </row>
    <row r="31" spans="1:24" ht="12" customHeight="1" thickTop="1">
      <c r="B31" s="109"/>
      <c r="C31" s="109"/>
      <c r="D31" s="109"/>
      <c r="E31" s="109"/>
      <c r="F31" s="109"/>
      <c r="G31" s="109"/>
      <c r="H31" s="109"/>
      <c r="M31" s="109"/>
      <c r="N31" s="109"/>
      <c r="O31" s="272"/>
      <c r="P31" s="272"/>
      <c r="Q31" s="272"/>
      <c r="R31" s="272"/>
      <c r="S31" s="179"/>
      <c r="T31" s="177">
        <v>2</v>
      </c>
      <c r="U31" s="109"/>
      <c r="V31" s="109"/>
      <c r="W31" s="109"/>
      <c r="X31" s="109"/>
    </row>
    <row r="32" spans="1:24" ht="12" customHeight="1" thickBot="1">
      <c r="B32" s="109"/>
      <c r="C32" s="103"/>
      <c r="D32" s="103"/>
      <c r="E32" s="103"/>
      <c r="F32" s="109"/>
      <c r="G32" s="272" t="s">
        <v>107</v>
      </c>
      <c r="H32" s="273" t="s">
        <v>189</v>
      </c>
      <c r="I32" s="272"/>
      <c r="J32" s="272"/>
      <c r="K32" s="272"/>
      <c r="O32" s="104"/>
      <c r="P32" s="104"/>
      <c r="Q32" s="104"/>
      <c r="R32" s="104"/>
      <c r="S32" s="180"/>
      <c r="T32" s="181"/>
      <c r="U32" s="271" t="s">
        <v>197</v>
      </c>
      <c r="V32" s="271"/>
      <c r="W32" s="271"/>
      <c r="X32" s="271"/>
    </row>
    <row r="33" spans="2:24" ht="12" customHeight="1" thickTop="1">
      <c r="B33" s="109"/>
      <c r="C33" s="103"/>
      <c r="D33" s="103"/>
      <c r="E33" s="103"/>
      <c r="F33" s="173"/>
      <c r="G33" s="272"/>
      <c r="H33" s="272"/>
      <c r="I33" s="272"/>
      <c r="J33" s="272"/>
      <c r="K33" s="272"/>
      <c r="L33" s="105"/>
      <c r="M33" s="169">
        <v>1</v>
      </c>
      <c r="S33" s="106"/>
      <c r="T33" s="110"/>
      <c r="U33" s="271"/>
      <c r="V33" s="271"/>
      <c r="W33" s="271"/>
      <c r="X33" s="271"/>
    </row>
    <row r="34" spans="2:24" ht="12" customHeight="1" thickBot="1">
      <c r="B34" s="109"/>
      <c r="C34" s="109"/>
      <c r="D34" s="109"/>
      <c r="E34" s="182"/>
      <c r="F34" s="174"/>
      <c r="L34" s="106"/>
      <c r="O34" s="273" t="s">
        <v>191</v>
      </c>
      <c r="P34" s="272"/>
      <c r="Q34" s="272"/>
      <c r="R34" s="272"/>
      <c r="S34" s="107"/>
      <c r="T34" s="169">
        <v>0</v>
      </c>
    </row>
    <row r="35" spans="2:24" ht="12" customHeight="1" thickTop="1">
      <c r="B35" s="109"/>
      <c r="C35" s="109"/>
      <c r="D35" s="109">
        <v>6</v>
      </c>
      <c r="E35" s="110"/>
      <c r="F35" s="110"/>
      <c r="L35" s="109"/>
      <c r="M35" s="173"/>
      <c r="N35" s="170">
        <v>4</v>
      </c>
      <c r="O35" s="272"/>
      <c r="P35" s="272"/>
      <c r="Q35" s="272"/>
      <c r="R35" s="272"/>
      <c r="V35" s="101" t="s">
        <v>206</v>
      </c>
    </row>
    <row r="36" spans="2:24" ht="12" customHeight="1" thickBot="1">
      <c r="B36" s="109"/>
      <c r="C36" s="103"/>
      <c r="D36" s="103"/>
      <c r="E36" s="112"/>
      <c r="F36" s="111"/>
      <c r="G36" s="272" t="s">
        <v>108</v>
      </c>
      <c r="H36" s="273" t="s">
        <v>190</v>
      </c>
      <c r="I36" s="272"/>
      <c r="J36" s="272"/>
      <c r="K36" s="272"/>
      <c r="L36" s="109"/>
      <c r="M36" s="170">
        <v>3</v>
      </c>
      <c r="N36" s="174"/>
    </row>
    <row r="37" spans="2:24" ht="12" customHeight="1" thickTop="1">
      <c r="B37" s="109"/>
      <c r="C37" s="103"/>
      <c r="D37" s="103"/>
      <c r="E37" s="112"/>
      <c r="F37" s="109"/>
      <c r="G37" s="272"/>
      <c r="H37" s="272"/>
      <c r="I37" s="272"/>
      <c r="J37" s="272"/>
      <c r="K37" s="272"/>
      <c r="L37" s="178"/>
      <c r="M37" s="109"/>
      <c r="N37" s="174"/>
      <c r="U37" s="270" t="s">
        <v>207</v>
      </c>
      <c r="V37" s="270"/>
      <c r="W37" s="270"/>
      <c r="X37" s="270"/>
    </row>
    <row r="38" spans="2:24" ht="12" customHeight="1" thickBot="1">
      <c r="B38" s="109"/>
      <c r="C38" s="104"/>
      <c r="D38" s="104"/>
      <c r="E38" s="113"/>
      <c r="F38" s="109"/>
      <c r="G38" s="104"/>
      <c r="H38" s="104"/>
      <c r="I38" s="104"/>
      <c r="J38" s="104"/>
      <c r="K38" s="104"/>
      <c r="M38" s="109"/>
      <c r="N38" s="171"/>
      <c r="O38" s="274" t="s">
        <v>196</v>
      </c>
      <c r="P38" s="275"/>
      <c r="Q38" s="275"/>
      <c r="R38" s="276"/>
      <c r="U38" s="270"/>
      <c r="V38" s="270"/>
      <c r="W38" s="270"/>
      <c r="X38" s="270"/>
    </row>
    <row r="39" spans="2:24" ht="12" customHeight="1" thickTop="1">
      <c r="B39" s="109"/>
      <c r="C39" s="109"/>
      <c r="D39" s="109"/>
      <c r="E39" s="110"/>
      <c r="F39" s="109"/>
      <c r="M39" s="106"/>
      <c r="N39" s="110"/>
      <c r="O39" s="277"/>
      <c r="P39" s="278"/>
      <c r="Q39" s="278"/>
      <c r="R39" s="279"/>
      <c r="S39" s="179"/>
      <c r="T39" s="169">
        <v>3</v>
      </c>
    </row>
    <row r="40" spans="2:24" ht="12" customHeight="1" thickBot="1">
      <c r="B40" s="109"/>
      <c r="C40" s="103"/>
      <c r="D40" s="103"/>
      <c r="E40" s="112"/>
      <c r="F40" s="109"/>
      <c r="G40" s="272" t="s">
        <v>109</v>
      </c>
      <c r="H40" s="273" t="s">
        <v>188</v>
      </c>
      <c r="I40" s="272"/>
      <c r="J40" s="272"/>
      <c r="K40" s="272"/>
      <c r="M40" s="106"/>
      <c r="S40" s="180"/>
    </row>
    <row r="41" spans="2:24" ht="12" customHeight="1" thickTop="1">
      <c r="B41" s="109"/>
      <c r="C41" s="103"/>
      <c r="D41" s="103"/>
      <c r="E41" s="112"/>
      <c r="F41" s="108"/>
      <c r="G41" s="272"/>
      <c r="H41" s="272"/>
      <c r="I41" s="272"/>
      <c r="J41" s="272"/>
      <c r="K41" s="272"/>
      <c r="L41" s="179"/>
      <c r="M41" s="176">
        <v>8</v>
      </c>
      <c r="S41" s="180"/>
    </row>
    <row r="42" spans="2:24" ht="12" customHeight="1" thickBot="1">
      <c r="B42" s="109"/>
      <c r="C42" s="104"/>
      <c r="D42" s="103">
        <v>2</v>
      </c>
      <c r="E42" s="113"/>
      <c r="F42" s="110"/>
      <c r="G42" s="104"/>
      <c r="H42" s="104"/>
      <c r="I42" s="104"/>
      <c r="J42" s="104"/>
      <c r="K42" s="104"/>
      <c r="L42" s="180"/>
      <c r="M42" s="181"/>
      <c r="N42" s="169">
        <v>1</v>
      </c>
      <c r="S42" s="180"/>
    </row>
    <row r="43" spans="2:24" ht="12" customHeight="1" thickTop="1">
      <c r="B43" s="109"/>
      <c r="C43" s="109"/>
      <c r="D43" s="109"/>
      <c r="E43" s="179"/>
      <c r="F43" s="174"/>
      <c r="L43" s="106"/>
      <c r="M43" s="110"/>
      <c r="S43" s="180"/>
      <c r="V43" s="101" t="s">
        <v>115</v>
      </c>
    </row>
    <row r="44" spans="2:24" ht="12" customHeight="1" thickBot="1">
      <c r="B44" s="109"/>
      <c r="C44" s="103"/>
      <c r="D44" s="103"/>
      <c r="E44" s="103"/>
      <c r="F44" s="171"/>
      <c r="G44" s="272" t="s">
        <v>110</v>
      </c>
      <c r="H44" s="273" t="s">
        <v>184</v>
      </c>
      <c r="I44" s="272"/>
      <c r="J44" s="272"/>
      <c r="K44" s="272"/>
      <c r="L44" s="107"/>
      <c r="M44" s="169">
        <v>1</v>
      </c>
      <c r="S44" s="180"/>
    </row>
    <row r="45" spans="2:24" ht="12" customHeight="1" thickTop="1" thickBot="1">
      <c r="B45" s="109"/>
      <c r="C45" s="103"/>
      <c r="D45" s="103"/>
      <c r="E45" s="103"/>
      <c r="F45" s="109"/>
      <c r="G45" s="272"/>
      <c r="H45" s="272"/>
      <c r="I45" s="272"/>
      <c r="J45" s="272"/>
      <c r="K45" s="272"/>
      <c r="S45" s="180"/>
      <c r="T45" s="171"/>
      <c r="U45" s="264" t="s">
        <v>196</v>
      </c>
      <c r="V45" s="265"/>
      <c r="W45" s="265"/>
      <c r="X45" s="266"/>
    </row>
    <row r="46" spans="2:24" ht="12" customHeight="1" thickTop="1">
      <c r="B46" s="109"/>
      <c r="C46" s="104"/>
      <c r="D46" s="104"/>
      <c r="E46" s="104"/>
      <c r="F46" s="109"/>
      <c r="G46" s="104"/>
      <c r="H46" s="104"/>
      <c r="I46" s="104"/>
      <c r="J46" s="104"/>
      <c r="K46" s="104"/>
      <c r="S46" s="106"/>
      <c r="T46" s="110"/>
      <c r="U46" s="267"/>
      <c r="V46" s="268"/>
      <c r="W46" s="268"/>
      <c r="X46" s="269"/>
    </row>
    <row r="47" spans="2:24" ht="12" customHeight="1">
      <c r="B47" s="109"/>
      <c r="C47" s="109"/>
      <c r="D47" s="109"/>
      <c r="E47" s="109"/>
      <c r="F47" s="109"/>
      <c r="S47" s="106"/>
    </row>
    <row r="48" spans="2:24" ht="12" customHeight="1" thickBot="1">
      <c r="B48" s="109"/>
      <c r="C48" s="103"/>
      <c r="D48" s="103"/>
      <c r="E48" s="103"/>
      <c r="F48" s="109"/>
      <c r="G48" s="272" t="s">
        <v>111</v>
      </c>
      <c r="H48" s="273" t="s">
        <v>185</v>
      </c>
      <c r="I48" s="272"/>
      <c r="J48" s="272"/>
      <c r="K48" s="272"/>
      <c r="S48" s="106"/>
    </row>
    <row r="49" spans="2:24" ht="12" customHeight="1" thickTop="1">
      <c r="B49" s="109"/>
      <c r="C49" s="103"/>
      <c r="D49" s="103"/>
      <c r="E49" s="103"/>
      <c r="F49" s="173"/>
      <c r="G49" s="272"/>
      <c r="H49" s="272"/>
      <c r="I49" s="272"/>
      <c r="J49" s="272"/>
      <c r="K49" s="272"/>
      <c r="L49" s="105"/>
      <c r="M49" s="169">
        <v>1</v>
      </c>
      <c r="S49" s="106"/>
    </row>
    <row r="50" spans="2:24" ht="12" customHeight="1" thickBot="1">
      <c r="B50" s="109"/>
      <c r="C50" s="104"/>
      <c r="D50" s="104"/>
      <c r="E50" s="183"/>
      <c r="F50" s="174"/>
      <c r="G50" s="104"/>
      <c r="H50" s="104"/>
      <c r="I50" s="104"/>
      <c r="J50" s="104"/>
      <c r="K50" s="104"/>
      <c r="L50" s="106"/>
      <c r="S50" s="106"/>
    </row>
    <row r="51" spans="2:24" ht="12" customHeight="1" thickTop="1">
      <c r="B51" s="109"/>
      <c r="C51" s="109"/>
      <c r="D51" s="109">
        <v>6</v>
      </c>
      <c r="E51" s="110"/>
      <c r="F51" s="110"/>
      <c r="L51" s="180"/>
      <c r="M51" s="173"/>
      <c r="N51" s="170">
        <v>1</v>
      </c>
      <c r="S51" s="106"/>
      <c r="V51" s="101" t="s">
        <v>204</v>
      </c>
    </row>
    <row r="52" spans="2:24" ht="12" customHeight="1" thickBot="1">
      <c r="B52" s="109"/>
      <c r="C52" s="103"/>
      <c r="D52" s="103"/>
      <c r="E52" s="112"/>
      <c r="F52" s="111"/>
      <c r="G52" s="272" t="s">
        <v>112</v>
      </c>
      <c r="H52" s="273" t="s">
        <v>186</v>
      </c>
      <c r="I52" s="272"/>
      <c r="J52" s="272"/>
      <c r="K52" s="272"/>
      <c r="L52" s="182"/>
      <c r="M52" s="177">
        <v>2</v>
      </c>
      <c r="N52" s="174"/>
      <c r="S52" s="106"/>
    </row>
    <row r="53" spans="2:24" ht="12" customHeight="1" thickTop="1">
      <c r="B53" s="109"/>
      <c r="C53" s="103"/>
      <c r="D53" s="103"/>
      <c r="E53" s="112"/>
      <c r="F53" s="109"/>
      <c r="G53" s="272"/>
      <c r="H53" s="272"/>
      <c r="I53" s="272"/>
      <c r="J53" s="272"/>
      <c r="K53" s="272"/>
      <c r="M53" s="109"/>
      <c r="N53" s="174"/>
      <c r="S53" s="106"/>
      <c r="U53" s="264" t="s">
        <v>205</v>
      </c>
      <c r="V53" s="265"/>
      <c r="W53" s="265"/>
      <c r="X53" s="266"/>
    </row>
    <row r="54" spans="2:24" ht="12" customHeight="1" thickBot="1">
      <c r="B54" s="109"/>
      <c r="C54" s="109"/>
      <c r="D54" s="109"/>
      <c r="E54" s="113"/>
      <c r="F54" s="109"/>
      <c r="M54" s="109"/>
      <c r="N54" s="171"/>
      <c r="O54" s="273" t="s">
        <v>186</v>
      </c>
      <c r="P54" s="272"/>
      <c r="Q54" s="272"/>
      <c r="R54" s="272"/>
      <c r="S54" s="107"/>
      <c r="T54" s="169">
        <v>1</v>
      </c>
      <c r="U54" s="267"/>
      <c r="V54" s="268"/>
      <c r="W54" s="268"/>
      <c r="X54" s="269"/>
    </row>
    <row r="55" spans="2:24" ht="12" customHeight="1" thickTop="1">
      <c r="B55" s="109"/>
      <c r="C55" s="109"/>
      <c r="D55" s="109"/>
      <c r="E55" s="110"/>
      <c r="F55" s="109"/>
      <c r="M55" s="106"/>
      <c r="N55" s="110"/>
      <c r="O55" s="272"/>
      <c r="P55" s="272"/>
      <c r="Q55" s="272"/>
      <c r="R55" s="272"/>
    </row>
    <row r="56" spans="2:24" ht="12" customHeight="1" thickBot="1">
      <c r="B56" s="109"/>
      <c r="C56" s="103"/>
      <c r="D56" s="103"/>
      <c r="E56" s="112"/>
      <c r="F56" s="109"/>
      <c r="G56" s="272" t="s">
        <v>113</v>
      </c>
      <c r="H56" s="273" t="s">
        <v>191</v>
      </c>
      <c r="I56" s="272"/>
      <c r="J56" s="272"/>
      <c r="K56" s="272"/>
      <c r="M56" s="106"/>
    </row>
    <row r="57" spans="2:24" ht="12" customHeight="1" thickTop="1">
      <c r="B57" s="109"/>
      <c r="C57" s="103"/>
      <c r="D57" s="103"/>
      <c r="E57" s="112"/>
      <c r="F57" s="108"/>
      <c r="G57" s="272"/>
      <c r="H57" s="272"/>
      <c r="I57" s="272"/>
      <c r="J57" s="272"/>
      <c r="K57" s="272"/>
      <c r="L57" s="179"/>
      <c r="M57" s="176">
        <v>4</v>
      </c>
    </row>
    <row r="58" spans="2:24" ht="12" customHeight="1" thickBot="1">
      <c r="B58" s="109"/>
      <c r="C58" s="109"/>
      <c r="D58" s="109">
        <v>0</v>
      </c>
      <c r="E58" s="113"/>
      <c r="F58" s="110"/>
      <c r="L58" s="180"/>
      <c r="M58" s="181"/>
      <c r="N58" s="169">
        <v>0</v>
      </c>
    </row>
    <row r="59" spans="2:24" ht="12" customHeight="1" thickTop="1">
      <c r="B59" s="109"/>
      <c r="C59" s="109"/>
      <c r="D59" s="109"/>
      <c r="E59" s="179"/>
      <c r="F59" s="174"/>
      <c r="L59" s="106"/>
      <c r="M59" s="110"/>
    </row>
    <row r="60" spans="2:24" ht="12" customHeight="1" thickBot="1">
      <c r="B60" s="109"/>
      <c r="C60" s="103"/>
      <c r="D60" s="103"/>
      <c r="E60" s="103"/>
      <c r="F60" s="171"/>
      <c r="G60" s="272" t="s">
        <v>114</v>
      </c>
      <c r="H60" s="273" t="s">
        <v>187</v>
      </c>
      <c r="I60" s="272"/>
      <c r="J60" s="272"/>
      <c r="K60" s="272"/>
      <c r="L60" s="107"/>
      <c r="M60" s="169">
        <v>1</v>
      </c>
    </row>
    <row r="61" spans="2:24" ht="12" customHeight="1" thickTop="1">
      <c r="B61" s="109"/>
      <c r="C61" s="103"/>
      <c r="D61" s="103"/>
      <c r="E61" s="103"/>
      <c r="F61" s="109"/>
      <c r="G61" s="272"/>
      <c r="H61" s="272"/>
      <c r="I61" s="272"/>
      <c r="J61" s="272"/>
      <c r="K61" s="272"/>
    </row>
    <row r="62" spans="2:24" ht="6" customHeight="1">
      <c r="B62" s="109"/>
      <c r="C62" s="109"/>
      <c r="D62" s="109"/>
      <c r="E62" s="109"/>
      <c r="F62" s="109"/>
      <c r="G62" s="109"/>
      <c r="H62" s="109"/>
    </row>
  </sheetData>
  <mergeCells count="75">
    <mergeCell ref="A1:W1"/>
    <mergeCell ref="A2:W2"/>
    <mergeCell ref="U32:X33"/>
    <mergeCell ref="G60:G61"/>
    <mergeCell ref="H60:K61"/>
    <mergeCell ref="O38:R39"/>
    <mergeCell ref="O54:R55"/>
    <mergeCell ref="U45:X46"/>
    <mergeCell ref="G48:G49"/>
    <mergeCell ref="H48:K49"/>
    <mergeCell ref="G52:G53"/>
    <mergeCell ref="H52:K53"/>
    <mergeCell ref="G56:G57"/>
    <mergeCell ref="H56:K57"/>
    <mergeCell ref="G32:G33"/>
    <mergeCell ref="H32:K33"/>
    <mergeCell ref="G36:G37"/>
    <mergeCell ref="H36:K37"/>
    <mergeCell ref="G40:G41"/>
    <mergeCell ref="H40:K41"/>
    <mergeCell ref="G44:G45"/>
    <mergeCell ref="H44:K45"/>
    <mergeCell ref="G27:G28"/>
    <mergeCell ref="H27:K28"/>
    <mergeCell ref="N25:Q26"/>
    <mergeCell ref="G23:G24"/>
    <mergeCell ref="H23:K24"/>
    <mergeCell ref="O34:R35"/>
    <mergeCell ref="O30:R31"/>
    <mergeCell ref="W18:W19"/>
    <mergeCell ref="W14:W15"/>
    <mergeCell ref="B16:B17"/>
    <mergeCell ref="C16:F17"/>
    <mergeCell ref="G16:J16"/>
    <mergeCell ref="K16:N17"/>
    <mergeCell ref="O16:R16"/>
    <mergeCell ref="W16:W17"/>
    <mergeCell ref="B18:B19"/>
    <mergeCell ref="C18:F19"/>
    <mergeCell ref="G18:J18"/>
    <mergeCell ref="K18:N18"/>
    <mergeCell ref="O18:R19"/>
    <mergeCell ref="B13:F13"/>
    <mergeCell ref="G13:J13"/>
    <mergeCell ref="K13:N13"/>
    <mergeCell ref="O13:R13"/>
    <mergeCell ref="B14:B15"/>
    <mergeCell ref="C14:F15"/>
    <mergeCell ref="G14:J15"/>
    <mergeCell ref="K14:N14"/>
    <mergeCell ref="O14:R14"/>
    <mergeCell ref="K8:N9"/>
    <mergeCell ref="O8:R8"/>
    <mergeCell ref="W8:W9"/>
    <mergeCell ref="B10:B11"/>
    <mergeCell ref="C10:F11"/>
    <mergeCell ref="G10:J10"/>
    <mergeCell ref="K10:N10"/>
    <mergeCell ref="O10:R11"/>
    <mergeCell ref="U53:X54"/>
    <mergeCell ref="U37:X38"/>
    <mergeCell ref="B5:F5"/>
    <mergeCell ref="G5:J5"/>
    <mergeCell ref="K5:N5"/>
    <mergeCell ref="O5:R5"/>
    <mergeCell ref="B6:B7"/>
    <mergeCell ref="C6:F7"/>
    <mergeCell ref="G6:J7"/>
    <mergeCell ref="K6:N6"/>
    <mergeCell ref="O6:R6"/>
    <mergeCell ref="W10:W11"/>
    <mergeCell ref="W6:W7"/>
    <mergeCell ref="B8:B9"/>
    <mergeCell ref="C8:F9"/>
    <mergeCell ref="G8:J8"/>
  </mergeCells>
  <phoneticPr fontId="2"/>
  <pageMargins left="0.7" right="0.7" top="0.75" bottom="0.75" header="0.3" footer="0.3"/>
  <pageSetup paperSize="9" scale="9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A16" zoomScaleNormal="100" workbookViewId="0">
      <selection activeCell="AK20" sqref="AK20"/>
    </sheetView>
  </sheetViews>
  <sheetFormatPr defaultColWidth="8.875" defaultRowHeight="13.5"/>
  <cols>
    <col min="1" max="1" width="1.875" style="101" customWidth="1"/>
    <col min="2" max="23" width="3.75" style="101" customWidth="1"/>
    <col min="24" max="24" width="4.5" style="101" customWidth="1"/>
    <col min="25" max="16384" width="8.875" style="101"/>
  </cols>
  <sheetData>
    <row r="1" spans="1:23" ht="18" customHeight="1">
      <c r="B1" s="286" t="s">
        <v>212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1:23" ht="16.5" customHeight="1">
      <c r="A2" s="102"/>
      <c r="B2" s="288" t="s">
        <v>213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</row>
    <row r="3" spans="1:23" ht="18" customHeight="1">
      <c r="A3" s="102"/>
      <c r="B3" s="289" t="s">
        <v>214</v>
      </c>
      <c r="C3" s="102"/>
      <c r="D3" s="102"/>
      <c r="E3" s="102"/>
      <c r="F3" s="102"/>
      <c r="G3" s="102"/>
      <c r="H3" s="102"/>
      <c r="I3" s="102"/>
      <c r="J3" s="102"/>
      <c r="K3" s="100"/>
    </row>
    <row r="4" spans="1:23" ht="16.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0"/>
    </row>
    <row r="5" spans="1:23" ht="17.25" customHeight="1" thickBot="1">
      <c r="A5" s="102"/>
      <c r="B5" s="231" t="s">
        <v>105</v>
      </c>
      <c r="C5" s="232"/>
      <c r="D5" s="232"/>
      <c r="E5" s="232"/>
      <c r="F5" s="233"/>
      <c r="G5" s="228" t="str">
        <f>C6</f>
        <v>リトル</v>
      </c>
      <c r="H5" s="229"/>
      <c r="I5" s="229"/>
      <c r="J5" s="230"/>
      <c r="K5" s="228" t="str">
        <f>C8</f>
        <v>リオ板橋</v>
      </c>
      <c r="L5" s="229"/>
      <c r="M5" s="229"/>
      <c r="N5" s="230"/>
      <c r="O5" s="228" t="str">
        <f>C10</f>
        <v>シルバー</v>
      </c>
      <c r="P5" s="229"/>
      <c r="Q5" s="229"/>
      <c r="R5" s="229"/>
      <c r="S5" s="27" t="s">
        <v>0</v>
      </c>
      <c r="T5" s="11" t="s">
        <v>1</v>
      </c>
      <c r="U5" s="11" t="s">
        <v>2</v>
      </c>
      <c r="V5" s="11" t="s">
        <v>3</v>
      </c>
      <c r="W5" s="12" t="s">
        <v>4</v>
      </c>
    </row>
    <row r="6" spans="1:23" ht="17.25" customHeight="1" thickTop="1">
      <c r="A6" s="102"/>
      <c r="B6" s="215">
        <v>1</v>
      </c>
      <c r="C6" s="216" t="s">
        <v>128</v>
      </c>
      <c r="D6" s="186"/>
      <c r="E6" s="186"/>
      <c r="F6" s="206"/>
      <c r="G6" s="220"/>
      <c r="H6" s="221"/>
      <c r="I6" s="221"/>
      <c r="J6" s="222"/>
      <c r="K6" s="223" t="str">
        <f>G8</f>
        <v>A-1</v>
      </c>
      <c r="L6" s="224"/>
      <c r="M6" s="224"/>
      <c r="N6" s="225"/>
      <c r="O6" s="223" t="str">
        <f>G10</f>
        <v>A-3</v>
      </c>
      <c r="P6" s="224"/>
      <c r="Q6" s="224"/>
      <c r="R6" s="224"/>
      <c r="S6" s="27"/>
      <c r="T6" s="27"/>
      <c r="U6" s="27"/>
      <c r="V6" s="21"/>
      <c r="W6" s="247">
        <v>1</v>
      </c>
    </row>
    <row r="7" spans="1:23" ht="17.25" customHeight="1">
      <c r="A7" s="102"/>
      <c r="B7" s="185"/>
      <c r="C7" s="217"/>
      <c r="D7" s="218"/>
      <c r="E7" s="218"/>
      <c r="F7" s="219"/>
      <c r="G7" s="197"/>
      <c r="H7" s="198"/>
      <c r="I7" s="198"/>
      <c r="J7" s="199"/>
      <c r="K7" s="14" t="str">
        <f>IF(L7-N7&gt;0,"○",IF(L7-N7&lt;0,"●",IF(L7-N7=0,"△")))</f>
        <v>○</v>
      </c>
      <c r="L7" s="15">
        <f>J9</f>
        <v>3</v>
      </c>
      <c r="M7" s="15" t="s">
        <v>15</v>
      </c>
      <c r="N7" s="15">
        <f>H9</f>
        <v>1</v>
      </c>
      <c r="O7" s="14" t="str">
        <f>IF(P7-R7&gt;0,"○",IF(P7-R7&lt;0,"●",IF(P7-R7=0,"△")))</f>
        <v>○</v>
      </c>
      <c r="P7" s="15">
        <f>J11</f>
        <v>2</v>
      </c>
      <c r="Q7" s="15" t="s">
        <v>15</v>
      </c>
      <c r="R7" s="125">
        <f>H11</f>
        <v>0</v>
      </c>
      <c r="S7" s="28">
        <f>IF(K7="△",1,IF(K7="○",3,IF(K7="●",0)))+IF(O7="△",1,IF(O7="○",3,IF(O7="●",0)))</f>
        <v>6</v>
      </c>
      <c r="T7" s="30">
        <f>P7+L7</f>
        <v>5</v>
      </c>
      <c r="U7" s="30">
        <f>N7+R7</f>
        <v>1</v>
      </c>
      <c r="V7" s="31">
        <f>T7-U7</f>
        <v>4</v>
      </c>
      <c r="W7" s="242"/>
    </row>
    <row r="8" spans="1:23" ht="17.25" customHeight="1">
      <c r="A8" s="102"/>
      <c r="B8" s="184">
        <v>2</v>
      </c>
      <c r="C8" s="216" t="s">
        <v>136</v>
      </c>
      <c r="D8" s="186"/>
      <c r="E8" s="186"/>
      <c r="F8" s="206"/>
      <c r="G8" s="191" t="s">
        <v>67</v>
      </c>
      <c r="H8" s="192"/>
      <c r="I8" s="192"/>
      <c r="J8" s="193"/>
      <c r="K8" s="194"/>
      <c r="L8" s="195"/>
      <c r="M8" s="195"/>
      <c r="N8" s="196"/>
      <c r="O8" s="188" t="str">
        <f>K10</f>
        <v>A-5</v>
      </c>
      <c r="P8" s="189"/>
      <c r="Q8" s="189"/>
      <c r="R8" s="189"/>
      <c r="S8" s="32"/>
      <c r="T8" s="33"/>
      <c r="U8" s="33"/>
      <c r="V8" s="34"/>
      <c r="W8" s="213">
        <v>2</v>
      </c>
    </row>
    <row r="9" spans="1:23" ht="17.25" customHeight="1">
      <c r="A9" s="102"/>
      <c r="B9" s="185"/>
      <c r="C9" s="217"/>
      <c r="D9" s="218"/>
      <c r="E9" s="218"/>
      <c r="F9" s="219"/>
      <c r="G9" s="14" t="str">
        <f>IF(H9-J9&gt;0,"○",IF(H9-J9&lt;0,"●",IF(H9-J9=0,"△")))</f>
        <v>●</v>
      </c>
      <c r="H9" s="15">
        <v>1</v>
      </c>
      <c r="I9" s="15" t="s">
        <v>15</v>
      </c>
      <c r="J9" s="15">
        <v>3</v>
      </c>
      <c r="K9" s="197"/>
      <c r="L9" s="198"/>
      <c r="M9" s="198"/>
      <c r="N9" s="199"/>
      <c r="O9" s="14" t="str">
        <f>IF(P9-R9&gt;0,"○",IF(P9-R9&lt;0,"●",IF(P9-R9=0,"△")))</f>
        <v>○</v>
      </c>
      <c r="P9" s="15">
        <f>N11</f>
        <v>3</v>
      </c>
      <c r="Q9" s="15" t="s">
        <v>15</v>
      </c>
      <c r="R9" s="125">
        <f>L11</f>
        <v>1</v>
      </c>
      <c r="S9" s="28">
        <f>IF(G9="△",1,IF(G9="○",3,IF(G9="●",0)))+IF(O9="△",1,IF(O9="○",3,IF(O9="●",0)))</f>
        <v>3</v>
      </c>
      <c r="T9" s="29">
        <f>H9+P9</f>
        <v>4</v>
      </c>
      <c r="U9" s="30">
        <f>J9+R9</f>
        <v>4</v>
      </c>
      <c r="V9" s="31">
        <f>T9-U9</f>
        <v>0</v>
      </c>
      <c r="W9" s="227"/>
    </row>
    <row r="10" spans="1:23" ht="17.25" customHeight="1">
      <c r="A10" s="102"/>
      <c r="B10" s="184">
        <v>3</v>
      </c>
      <c r="C10" s="186" t="s">
        <v>133</v>
      </c>
      <c r="D10" s="186"/>
      <c r="E10" s="186"/>
      <c r="F10" s="186"/>
      <c r="G10" s="188" t="s">
        <v>69</v>
      </c>
      <c r="H10" s="189"/>
      <c r="I10" s="189"/>
      <c r="J10" s="190"/>
      <c r="K10" s="191" t="s">
        <v>71</v>
      </c>
      <c r="L10" s="192"/>
      <c r="M10" s="192"/>
      <c r="N10" s="193"/>
      <c r="O10" s="194"/>
      <c r="P10" s="195"/>
      <c r="Q10" s="195"/>
      <c r="R10" s="195"/>
      <c r="S10" s="32"/>
      <c r="T10" s="33"/>
      <c r="U10" s="33"/>
      <c r="V10" s="34"/>
      <c r="W10" s="213">
        <v>3</v>
      </c>
    </row>
    <row r="11" spans="1:23" ht="17.25" customHeight="1" thickBot="1">
      <c r="A11" s="102"/>
      <c r="B11" s="204"/>
      <c r="C11" s="208"/>
      <c r="D11" s="208"/>
      <c r="E11" s="208"/>
      <c r="F11" s="208"/>
      <c r="G11" s="17" t="str">
        <f>IF(H11-J11&gt;0,"○",IF(H11-J11&lt;0,"●",IF(H11-J11=0,"△")))</f>
        <v>●</v>
      </c>
      <c r="H11" s="18">
        <v>0</v>
      </c>
      <c r="I11" s="18" t="s">
        <v>15</v>
      </c>
      <c r="J11" s="18">
        <v>2</v>
      </c>
      <c r="K11" s="17" t="str">
        <f>IF(L11-N11&gt;0,"○",IF(L11-N11&lt;0,"●",IF(L11-N11=0,"△")))</f>
        <v>●</v>
      </c>
      <c r="L11" s="18">
        <v>1</v>
      </c>
      <c r="M11" s="18" t="s">
        <v>15</v>
      </c>
      <c r="N11" s="18">
        <v>3</v>
      </c>
      <c r="O11" s="210"/>
      <c r="P11" s="211"/>
      <c r="Q11" s="211"/>
      <c r="R11" s="211"/>
      <c r="S11" s="35">
        <f>IF(G11="△",1,IF(G11="○",3,IF(G11="●",0)))+IF(K11="△",1,IF(K11="○",3,IF(K11="●",0)))</f>
        <v>0</v>
      </c>
      <c r="T11" s="36">
        <f>H11+L11</f>
        <v>1</v>
      </c>
      <c r="U11" s="36">
        <f>J11+N11</f>
        <v>5</v>
      </c>
      <c r="V11" s="37">
        <f>T11-U11</f>
        <v>-4</v>
      </c>
      <c r="W11" s="214"/>
    </row>
    <row r="12" spans="1:23" ht="17.25" customHeight="1" thickBo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0"/>
    </row>
    <row r="13" spans="1:23" ht="17.25" customHeight="1" thickBot="1">
      <c r="A13" s="102"/>
      <c r="B13" s="231" t="s">
        <v>105</v>
      </c>
      <c r="C13" s="232"/>
      <c r="D13" s="232"/>
      <c r="E13" s="232"/>
      <c r="F13" s="233"/>
      <c r="G13" s="228" t="str">
        <f>C14</f>
        <v>ゴールデン</v>
      </c>
      <c r="H13" s="229"/>
      <c r="I13" s="229"/>
      <c r="J13" s="230"/>
      <c r="K13" s="228" t="str">
        <f>C16</f>
        <v>熊野</v>
      </c>
      <c r="L13" s="229"/>
      <c r="M13" s="229"/>
      <c r="N13" s="230"/>
      <c r="O13" s="228" t="str">
        <f>C18</f>
        <v>北前野</v>
      </c>
      <c r="P13" s="229"/>
      <c r="Q13" s="229"/>
      <c r="R13" s="229"/>
      <c r="S13" s="27" t="s">
        <v>0</v>
      </c>
      <c r="T13" s="11" t="s">
        <v>1</v>
      </c>
      <c r="U13" s="11" t="s">
        <v>2</v>
      </c>
      <c r="V13" s="11" t="s">
        <v>3</v>
      </c>
      <c r="W13" s="12" t="s">
        <v>4</v>
      </c>
    </row>
    <row r="14" spans="1:23" ht="17.25" customHeight="1" thickTop="1">
      <c r="A14" s="102"/>
      <c r="B14" s="215">
        <v>4</v>
      </c>
      <c r="C14" s="216" t="s">
        <v>158</v>
      </c>
      <c r="D14" s="186"/>
      <c r="E14" s="186"/>
      <c r="F14" s="206"/>
      <c r="G14" s="220"/>
      <c r="H14" s="221"/>
      <c r="I14" s="221"/>
      <c r="J14" s="222"/>
      <c r="K14" s="223" t="str">
        <f>G16</f>
        <v>A-2</v>
      </c>
      <c r="L14" s="224"/>
      <c r="M14" s="224"/>
      <c r="N14" s="225"/>
      <c r="O14" s="223" t="str">
        <f>G18</f>
        <v>A-4</v>
      </c>
      <c r="P14" s="224"/>
      <c r="Q14" s="224"/>
      <c r="R14" s="224"/>
      <c r="S14" s="27"/>
      <c r="T14" s="27"/>
      <c r="U14" s="27"/>
      <c r="V14" s="21"/>
      <c r="W14" s="226">
        <v>2</v>
      </c>
    </row>
    <row r="15" spans="1:23" ht="17.25" customHeight="1">
      <c r="A15" s="102"/>
      <c r="B15" s="185"/>
      <c r="C15" s="217"/>
      <c r="D15" s="218"/>
      <c r="E15" s="218"/>
      <c r="F15" s="219"/>
      <c r="G15" s="197"/>
      <c r="H15" s="198"/>
      <c r="I15" s="198"/>
      <c r="J15" s="199"/>
      <c r="K15" s="14" t="str">
        <f>IF(L15-N15&gt;0,"○",IF(L15-N15&lt;0,"●",IF(L15-N15=0,"△")))</f>
        <v>●</v>
      </c>
      <c r="L15" s="15">
        <f>J17</f>
        <v>1</v>
      </c>
      <c r="M15" s="15" t="s">
        <v>15</v>
      </c>
      <c r="N15" s="15">
        <f>H17</f>
        <v>6</v>
      </c>
      <c r="O15" s="14" t="str">
        <f>IF(P15-R15&gt;0,"○",IF(P15-R15&lt;0,"●",IF(P15-R15=0,"△")))</f>
        <v>○</v>
      </c>
      <c r="P15" s="15">
        <f>J19</f>
        <v>4</v>
      </c>
      <c r="Q15" s="15" t="s">
        <v>15</v>
      </c>
      <c r="R15" s="125">
        <f>H19</f>
        <v>2</v>
      </c>
      <c r="S15" s="28">
        <f>IF(K15="△",1,IF(K15="○",3,IF(K15="●",0)))+IF(O15="△",1,IF(O15="○",3,IF(O15="●",0)))</f>
        <v>3</v>
      </c>
      <c r="T15" s="30">
        <f>P15+L15</f>
        <v>5</v>
      </c>
      <c r="U15" s="30">
        <f>N15+R15</f>
        <v>8</v>
      </c>
      <c r="V15" s="31">
        <f>T15-U15</f>
        <v>-3</v>
      </c>
      <c r="W15" s="227"/>
    </row>
    <row r="16" spans="1:23" ht="17.25" customHeight="1">
      <c r="A16" s="102"/>
      <c r="B16" s="184">
        <v>5</v>
      </c>
      <c r="C16" s="216" t="s">
        <v>145</v>
      </c>
      <c r="D16" s="186"/>
      <c r="E16" s="186"/>
      <c r="F16" s="206"/>
      <c r="G16" s="191" t="s">
        <v>68</v>
      </c>
      <c r="H16" s="192"/>
      <c r="I16" s="192"/>
      <c r="J16" s="193"/>
      <c r="K16" s="194"/>
      <c r="L16" s="195"/>
      <c r="M16" s="195"/>
      <c r="N16" s="196"/>
      <c r="O16" s="188" t="str">
        <f>K18</f>
        <v>A-6</v>
      </c>
      <c r="P16" s="189"/>
      <c r="Q16" s="189"/>
      <c r="R16" s="189"/>
      <c r="S16" s="32"/>
      <c r="T16" s="33"/>
      <c r="U16" s="33"/>
      <c r="V16" s="34"/>
      <c r="W16" s="240">
        <v>1</v>
      </c>
    </row>
    <row r="17" spans="1:23" ht="17.25" customHeight="1">
      <c r="A17" s="102"/>
      <c r="B17" s="185"/>
      <c r="C17" s="217"/>
      <c r="D17" s="218"/>
      <c r="E17" s="218"/>
      <c r="F17" s="219"/>
      <c r="G17" s="14" t="str">
        <f>IF(H17-J17&gt;0,"○",IF(H17-J17&lt;0,"●",IF(H17-J17=0,"△")))</f>
        <v>○</v>
      </c>
      <c r="H17" s="15">
        <v>6</v>
      </c>
      <c r="I17" s="15" t="s">
        <v>15</v>
      </c>
      <c r="J17" s="15">
        <v>1</v>
      </c>
      <c r="K17" s="197"/>
      <c r="L17" s="198"/>
      <c r="M17" s="198"/>
      <c r="N17" s="199"/>
      <c r="O17" s="14" t="str">
        <f>IF(P17-R17&gt;0,"○",IF(P17-R17&lt;0,"●",IF(P17-R17=0,"△")))</f>
        <v>○</v>
      </c>
      <c r="P17" s="15">
        <f>N19</f>
        <v>5</v>
      </c>
      <c r="Q17" s="15" t="s">
        <v>15</v>
      </c>
      <c r="R17" s="125">
        <f>L19</f>
        <v>1</v>
      </c>
      <c r="S17" s="28">
        <f>IF(G17="△",1,IF(G17="○",3,IF(G17="●",0)))+IF(O17="△",1,IF(O17="○",3,IF(O17="●",0)))</f>
        <v>6</v>
      </c>
      <c r="T17" s="29">
        <f>H17+P17</f>
        <v>11</v>
      </c>
      <c r="U17" s="30">
        <f>J17+R17</f>
        <v>2</v>
      </c>
      <c r="V17" s="31">
        <f>T17-U17</f>
        <v>9</v>
      </c>
      <c r="W17" s="242"/>
    </row>
    <row r="18" spans="1:23" ht="17.25" customHeight="1">
      <c r="A18" s="102"/>
      <c r="B18" s="184">
        <v>6</v>
      </c>
      <c r="C18" s="186" t="s">
        <v>132</v>
      </c>
      <c r="D18" s="186"/>
      <c r="E18" s="186"/>
      <c r="F18" s="186"/>
      <c r="G18" s="188" t="s">
        <v>70</v>
      </c>
      <c r="H18" s="189"/>
      <c r="I18" s="189"/>
      <c r="J18" s="190"/>
      <c r="K18" s="191" t="s">
        <v>72</v>
      </c>
      <c r="L18" s="192"/>
      <c r="M18" s="192"/>
      <c r="N18" s="193"/>
      <c r="O18" s="194"/>
      <c r="P18" s="195"/>
      <c r="Q18" s="195"/>
      <c r="R18" s="195"/>
      <c r="S18" s="32"/>
      <c r="T18" s="33"/>
      <c r="U18" s="33"/>
      <c r="V18" s="34"/>
      <c r="W18" s="213">
        <v>3</v>
      </c>
    </row>
    <row r="19" spans="1:23" ht="17.25" customHeight="1" thickBot="1">
      <c r="A19" s="102"/>
      <c r="B19" s="204"/>
      <c r="C19" s="208"/>
      <c r="D19" s="208"/>
      <c r="E19" s="208"/>
      <c r="F19" s="208"/>
      <c r="G19" s="17" t="str">
        <f>IF(H19-J19&gt;0,"○",IF(H19-J19&lt;0,"●",IF(H19-J19=0,"△")))</f>
        <v>●</v>
      </c>
      <c r="H19" s="18">
        <v>2</v>
      </c>
      <c r="I19" s="18" t="s">
        <v>15</v>
      </c>
      <c r="J19" s="18">
        <v>4</v>
      </c>
      <c r="K19" s="17" t="str">
        <f>IF(L19-N19&gt;0,"○",IF(L19-N19&lt;0,"●",IF(L19-N19=0,"△")))</f>
        <v>●</v>
      </c>
      <c r="L19" s="18">
        <v>1</v>
      </c>
      <c r="M19" s="18" t="s">
        <v>15</v>
      </c>
      <c r="N19" s="18">
        <v>5</v>
      </c>
      <c r="O19" s="210"/>
      <c r="P19" s="211"/>
      <c r="Q19" s="211"/>
      <c r="R19" s="211"/>
      <c r="S19" s="35">
        <f>IF(G19="△",1,IF(G19="○",3,IF(G19="●",0)))+IF(K19="△",1,IF(K19="○",3,IF(K19="●",0)))</f>
        <v>0</v>
      </c>
      <c r="T19" s="36">
        <f>H19+L19</f>
        <v>3</v>
      </c>
      <c r="U19" s="36">
        <f>J19+N19</f>
        <v>9</v>
      </c>
      <c r="V19" s="37">
        <f>T19-U19</f>
        <v>-6</v>
      </c>
      <c r="W19" s="214"/>
    </row>
    <row r="20" spans="1:23" ht="17.25" customHeight="1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0"/>
    </row>
    <row r="21" spans="1:23" ht="17.25" customHeight="1" thickBot="1">
      <c r="A21" s="100"/>
      <c r="B21" s="231" t="s">
        <v>106</v>
      </c>
      <c r="C21" s="232"/>
      <c r="D21" s="232"/>
      <c r="E21" s="232"/>
      <c r="F21" s="233"/>
      <c r="G21" s="228" t="str">
        <f>C22</f>
        <v>アミーゴ</v>
      </c>
      <c r="H21" s="229"/>
      <c r="I21" s="229"/>
      <c r="J21" s="230"/>
      <c r="K21" s="228" t="str">
        <f>C24</f>
        <v>下赤塚</v>
      </c>
      <c r="L21" s="229"/>
      <c r="M21" s="229"/>
      <c r="N21" s="230"/>
      <c r="O21" s="228" t="str">
        <f>C26</f>
        <v>徳丸</v>
      </c>
      <c r="P21" s="229"/>
      <c r="Q21" s="229"/>
      <c r="R21" s="229"/>
      <c r="S21" s="27" t="s">
        <v>0</v>
      </c>
      <c r="T21" s="11" t="s">
        <v>1</v>
      </c>
      <c r="U21" s="11" t="s">
        <v>2</v>
      </c>
      <c r="V21" s="11" t="s">
        <v>3</v>
      </c>
      <c r="W21" s="12" t="s">
        <v>4</v>
      </c>
    </row>
    <row r="22" spans="1:23" ht="17.25" customHeight="1" thickTop="1">
      <c r="A22" s="100"/>
      <c r="B22" s="215">
        <v>1</v>
      </c>
      <c r="C22" s="216" t="s">
        <v>152</v>
      </c>
      <c r="D22" s="186"/>
      <c r="E22" s="186"/>
      <c r="F22" s="206"/>
      <c r="G22" s="220"/>
      <c r="H22" s="221"/>
      <c r="I22" s="221"/>
      <c r="J22" s="222"/>
      <c r="K22" s="223" t="str">
        <f>G24</f>
        <v>B-1</v>
      </c>
      <c r="L22" s="224"/>
      <c r="M22" s="224"/>
      <c r="N22" s="225"/>
      <c r="O22" s="223" t="str">
        <f>G26</f>
        <v>B-3</v>
      </c>
      <c r="P22" s="224"/>
      <c r="Q22" s="224"/>
      <c r="R22" s="224"/>
      <c r="S22" s="27"/>
      <c r="T22" s="27"/>
      <c r="U22" s="27"/>
      <c r="V22" s="21"/>
      <c r="W22" s="226">
        <v>3</v>
      </c>
    </row>
    <row r="23" spans="1:23" ht="17.25" customHeight="1">
      <c r="A23" s="100"/>
      <c r="B23" s="185"/>
      <c r="C23" s="217"/>
      <c r="D23" s="218"/>
      <c r="E23" s="218"/>
      <c r="F23" s="219"/>
      <c r="G23" s="197"/>
      <c r="H23" s="198"/>
      <c r="I23" s="198"/>
      <c r="J23" s="199"/>
      <c r="K23" s="14" t="str">
        <f>IF(L23-N23&gt;0,"○",IF(L23-N23&lt;0,"●",IF(L23-N23=0,"△")))</f>
        <v>●</v>
      </c>
      <c r="L23" s="15">
        <f>J25</f>
        <v>0</v>
      </c>
      <c r="M23" s="15" t="s">
        <v>15</v>
      </c>
      <c r="N23" s="15">
        <f>H25</f>
        <v>2</v>
      </c>
      <c r="O23" s="14" t="str">
        <f>IF(P23-R23&gt;0,"○",IF(P23-R23&lt;0,"●",IF(P23-R23=0,"△")))</f>
        <v>●</v>
      </c>
      <c r="P23" s="15">
        <f>J27</f>
        <v>0</v>
      </c>
      <c r="Q23" s="15" t="s">
        <v>15</v>
      </c>
      <c r="R23" s="125">
        <f>H27</f>
        <v>3</v>
      </c>
      <c r="S23" s="28">
        <f>IF(K23="△",1,IF(K23="○",3,IF(K23="●",0)))+IF(O23="△",1,IF(O23="○",3,IF(O23="●",0)))</f>
        <v>0</v>
      </c>
      <c r="T23" s="30">
        <f>P23+L23</f>
        <v>0</v>
      </c>
      <c r="U23" s="30">
        <f>N23+R23</f>
        <v>5</v>
      </c>
      <c r="V23" s="31">
        <f>T23-U23</f>
        <v>-5</v>
      </c>
      <c r="W23" s="227"/>
    </row>
    <row r="24" spans="1:23" ht="17.25" customHeight="1">
      <c r="A24" s="100"/>
      <c r="B24" s="184">
        <v>2</v>
      </c>
      <c r="C24" s="216" t="s">
        <v>157</v>
      </c>
      <c r="D24" s="186"/>
      <c r="E24" s="186"/>
      <c r="F24" s="206"/>
      <c r="G24" s="191" t="s">
        <v>76</v>
      </c>
      <c r="H24" s="192"/>
      <c r="I24" s="192"/>
      <c r="J24" s="193"/>
      <c r="K24" s="194"/>
      <c r="L24" s="195"/>
      <c r="M24" s="195"/>
      <c r="N24" s="196"/>
      <c r="O24" s="188" t="str">
        <f>K26</f>
        <v>B-5</v>
      </c>
      <c r="P24" s="189"/>
      <c r="Q24" s="189"/>
      <c r="R24" s="189"/>
      <c r="S24" s="32"/>
      <c r="T24" s="33"/>
      <c r="U24" s="33"/>
      <c r="V24" s="34"/>
      <c r="W24" s="240">
        <v>1</v>
      </c>
    </row>
    <row r="25" spans="1:23" ht="17.25" customHeight="1">
      <c r="A25" s="100"/>
      <c r="B25" s="185"/>
      <c r="C25" s="217"/>
      <c r="D25" s="218"/>
      <c r="E25" s="218"/>
      <c r="F25" s="219"/>
      <c r="G25" s="14" t="str">
        <f>IF(H25-J25&gt;0,"○",IF(H25-J25&lt;0,"●",IF(H25-J25=0,"△")))</f>
        <v>○</v>
      </c>
      <c r="H25" s="15">
        <v>2</v>
      </c>
      <c r="I25" s="15" t="s">
        <v>15</v>
      </c>
      <c r="J25" s="15">
        <v>0</v>
      </c>
      <c r="K25" s="197"/>
      <c r="L25" s="198"/>
      <c r="M25" s="198"/>
      <c r="N25" s="199"/>
      <c r="O25" s="14" t="str">
        <f>IF(P25-R25&gt;0,"○",IF(P25-R25&lt;0,"●",IF(P25-R25=0,"△")))</f>
        <v>○</v>
      </c>
      <c r="P25" s="15">
        <f>N27</f>
        <v>1</v>
      </c>
      <c r="Q25" s="15" t="s">
        <v>15</v>
      </c>
      <c r="R25" s="125">
        <f>L27</f>
        <v>0</v>
      </c>
      <c r="S25" s="28">
        <f>IF(G25="△",1,IF(G25="○",3,IF(G25="●",0)))+IF(O25="△",1,IF(O25="○",3,IF(O25="●",0)))</f>
        <v>6</v>
      </c>
      <c r="T25" s="29">
        <f>H25+P25</f>
        <v>3</v>
      </c>
      <c r="U25" s="30">
        <f>J25+R25</f>
        <v>0</v>
      </c>
      <c r="V25" s="31">
        <f>T25-U25</f>
        <v>3</v>
      </c>
      <c r="W25" s="242"/>
    </row>
    <row r="26" spans="1:23" ht="17.25" customHeight="1">
      <c r="A26" s="100"/>
      <c r="B26" s="184">
        <v>3</v>
      </c>
      <c r="C26" s="186" t="s">
        <v>159</v>
      </c>
      <c r="D26" s="186"/>
      <c r="E26" s="186"/>
      <c r="F26" s="186"/>
      <c r="G26" s="188" t="s">
        <v>78</v>
      </c>
      <c r="H26" s="189"/>
      <c r="I26" s="189"/>
      <c r="J26" s="190"/>
      <c r="K26" s="191" t="s">
        <v>80</v>
      </c>
      <c r="L26" s="192"/>
      <c r="M26" s="192"/>
      <c r="N26" s="193"/>
      <c r="O26" s="194"/>
      <c r="P26" s="195"/>
      <c r="Q26" s="195"/>
      <c r="R26" s="195"/>
      <c r="S26" s="32"/>
      <c r="T26" s="33"/>
      <c r="U26" s="33"/>
      <c r="V26" s="34"/>
      <c r="W26" s="213">
        <v>2</v>
      </c>
    </row>
    <row r="27" spans="1:23" ht="17.25" customHeight="1" thickBot="1">
      <c r="A27" s="100"/>
      <c r="B27" s="204"/>
      <c r="C27" s="208"/>
      <c r="D27" s="208"/>
      <c r="E27" s="208"/>
      <c r="F27" s="208"/>
      <c r="G27" s="17" t="str">
        <f>IF(H27-J27&gt;0,"○",IF(H27-J27&lt;0,"●",IF(H27-J27=0,"△")))</f>
        <v>○</v>
      </c>
      <c r="H27" s="18">
        <v>3</v>
      </c>
      <c r="I27" s="18" t="s">
        <v>15</v>
      </c>
      <c r="J27" s="18">
        <v>0</v>
      </c>
      <c r="K27" s="17" t="str">
        <f>IF(L27-N27&gt;0,"○",IF(L27-N27&lt;0,"●",IF(L27-N27=0,"△")))</f>
        <v>●</v>
      </c>
      <c r="L27" s="18">
        <v>0</v>
      </c>
      <c r="M27" s="18" t="s">
        <v>15</v>
      </c>
      <c r="N27" s="18">
        <v>1</v>
      </c>
      <c r="O27" s="210"/>
      <c r="P27" s="211"/>
      <c r="Q27" s="211"/>
      <c r="R27" s="211"/>
      <c r="S27" s="35">
        <f>IF(G27="△",1,IF(G27="○",3,IF(G27="●",0)))+IF(K27="△",1,IF(K27="○",3,IF(K27="●",0)))</f>
        <v>3</v>
      </c>
      <c r="T27" s="36">
        <f>H27+L27</f>
        <v>3</v>
      </c>
      <c r="U27" s="36">
        <f>J27+N27</f>
        <v>1</v>
      </c>
      <c r="V27" s="37">
        <f>T27-U27</f>
        <v>2</v>
      </c>
      <c r="W27" s="214"/>
    </row>
    <row r="28" spans="1:23" ht="17.25" customHeight="1" thickBot="1"/>
    <row r="29" spans="1:23" ht="17.25" customHeight="1" thickBot="1">
      <c r="B29" s="231" t="s">
        <v>106</v>
      </c>
      <c r="C29" s="232"/>
      <c r="D29" s="232"/>
      <c r="E29" s="232"/>
      <c r="F29" s="233"/>
      <c r="G29" s="228">
        <f>C30</f>
        <v>360</v>
      </c>
      <c r="H29" s="229"/>
      <c r="I29" s="229"/>
      <c r="J29" s="230"/>
      <c r="K29" s="228" t="str">
        <f>C32</f>
        <v>ときわ台</v>
      </c>
      <c r="L29" s="229"/>
      <c r="M29" s="229"/>
      <c r="N29" s="230"/>
      <c r="O29" s="228" t="str">
        <f>C34</f>
        <v>北野B</v>
      </c>
      <c r="P29" s="229"/>
      <c r="Q29" s="229"/>
      <c r="R29" s="229"/>
      <c r="S29" s="27" t="s">
        <v>0</v>
      </c>
      <c r="T29" s="11" t="s">
        <v>1</v>
      </c>
      <c r="U29" s="11" t="s">
        <v>2</v>
      </c>
      <c r="V29" s="11" t="s">
        <v>3</v>
      </c>
      <c r="W29" s="12" t="s">
        <v>4</v>
      </c>
    </row>
    <row r="30" spans="1:23" ht="17.25" customHeight="1" thickTop="1">
      <c r="B30" s="215">
        <v>4</v>
      </c>
      <c r="C30" s="216">
        <v>360</v>
      </c>
      <c r="D30" s="186"/>
      <c r="E30" s="186"/>
      <c r="F30" s="206"/>
      <c r="G30" s="220"/>
      <c r="H30" s="221"/>
      <c r="I30" s="221"/>
      <c r="J30" s="222"/>
      <c r="K30" s="223" t="str">
        <f>G32</f>
        <v>B-2</v>
      </c>
      <c r="L30" s="224"/>
      <c r="M30" s="224"/>
      <c r="N30" s="225"/>
      <c r="O30" s="223" t="str">
        <f>G34</f>
        <v>B-4</v>
      </c>
      <c r="P30" s="224"/>
      <c r="Q30" s="224"/>
      <c r="R30" s="224"/>
      <c r="S30" s="27"/>
      <c r="T30" s="27"/>
      <c r="U30" s="27"/>
      <c r="V30" s="21"/>
      <c r="W30" s="247">
        <v>1</v>
      </c>
    </row>
    <row r="31" spans="1:23" ht="17.25" customHeight="1">
      <c r="B31" s="185"/>
      <c r="C31" s="217"/>
      <c r="D31" s="218"/>
      <c r="E31" s="218"/>
      <c r="F31" s="219"/>
      <c r="G31" s="197"/>
      <c r="H31" s="198"/>
      <c r="I31" s="198"/>
      <c r="J31" s="199"/>
      <c r="K31" s="14" t="str">
        <f>IF(L31-N31&gt;0,"○",IF(L31-N31&lt;0,"●",IF(L31-N31=0,"△")))</f>
        <v>○</v>
      </c>
      <c r="L31" s="15">
        <f>J33</f>
        <v>1</v>
      </c>
      <c r="M31" s="15" t="s">
        <v>15</v>
      </c>
      <c r="N31" s="15">
        <f>H33</f>
        <v>0</v>
      </c>
      <c r="O31" s="14" t="str">
        <f>IF(P31-R31&gt;0,"○",IF(P31-R31&lt;0,"●",IF(P31-R31=0,"△")))</f>
        <v>○</v>
      </c>
      <c r="P31" s="15">
        <f>J35</f>
        <v>3</v>
      </c>
      <c r="Q31" s="15" t="s">
        <v>15</v>
      </c>
      <c r="R31" s="125">
        <f>H35</f>
        <v>0</v>
      </c>
      <c r="S31" s="28">
        <f>IF(K31="△",1,IF(K31="○",3,IF(K31="●",0)))+IF(O31="△",1,IF(O31="○",3,IF(O31="●",0)))</f>
        <v>6</v>
      </c>
      <c r="T31" s="30">
        <f>P31+L31</f>
        <v>4</v>
      </c>
      <c r="U31" s="30">
        <f>N31+R31</f>
        <v>0</v>
      </c>
      <c r="V31" s="31">
        <f>T31-U31</f>
        <v>4</v>
      </c>
      <c r="W31" s="242"/>
    </row>
    <row r="32" spans="1:23" ht="17.25" customHeight="1">
      <c r="B32" s="184">
        <v>5</v>
      </c>
      <c r="C32" s="216" t="s">
        <v>144</v>
      </c>
      <c r="D32" s="186"/>
      <c r="E32" s="186"/>
      <c r="F32" s="206"/>
      <c r="G32" s="191" t="s">
        <v>77</v>
      </c>
      <c r="H32" s="192"/>
      <c r="I32" s="192"/>
      <c r="J32" s="193"/>
      <c r="K32" s="194"/>
      <c r="L32" s="195"/>
      <c r="M32" s="195"/>
      <c r="N32" s="196"/>
      <c r="O32" s="188" t="str">
        <f>K34</f>
        <v>B-6</v>
      </c>
      <c r="P32" s="189"/>
      <c r="Q32" s="189"/>
      <c r="R32" s="189"/>
      <c r="S32" s="32"/>
      <c r="T32" s="33"/>
      <c r="U32" s="33"/>
      <c r="V32" s="34"/>
      <c r="W32" s="213">
        <v>2</v>
      </c>
    </row>
    <row r="33" spans="2:24" ht="17.25" customHeight="1">
      <c r="B33" s="185"/>
      <c r="C33" s="217"/>
      <c r="D33" s="218"/>
      <c r="E33" s="218"/>
      <c r="F33" s="219"/>
      <c r="G33" s="14" t="str">
        <f>IF(H33-J33&gt;0,"○",IF(H33-J33&lt;0,"●",IF(H33-J33=0,"△")))</f>
        <v>●</v>
      </c>
      <c r="H33" s="15">
        <v>0</v>
      </c>
      <c r="I33" s="15" t="s">
        <v>15</v>
      </c>
      <c r="J33" s="15">
        <v>1</v>
      </c>
      <c r="K33" s="197"/>
      <c r="L33" s="198"/>
      <c r="M33" s="198"/>
      <c r="N33" s="199"/>
      <c r="O33" s="14" t="str">
        <f>IF(P33-R33&gt;0,"○",IF(P33-R33&lt;0,"●",IF(P33-R33=0,"△")))</f>
        <v>○</v>
      </c>
      <c r="P33" s="15">
        <f>N35</f>
        <v>3</v>
      </c>
      <c r="Q33" s="15" t="s">
        <v>15</v>
      </c>
      <c r="R33" s="125">
        <f>L35</f>
        <v>0</v>
      </c>
      <c r="S33" s="28">
        <f>IF(G33="△",1,IF(G33="○",3,IF(G33="●",0)))+IF(O33="△",1,IF(O33="○",3,IF(O33="●",0)))</f>
        <v>3</v>
      </c>
      <c r="T33" s="29">
        <f>H33+P33</f>
        <v>3</v>
      </c>
      <c r="U33" s="30">
        <f>J33+R33</f>
        <v>1</v>
      </c>
      <c r="V33" s="31">
        <f>T33-U33</f>
        <v>2</v>
      </c>
      <c r="W33" s="227"/>
    </row>
    <row r="34" spans="2:24" ht="17.25" customHeight="1">
      <c r="B34" s="184">
        <v>6</v>
      </c>
      <c r="C34" s="186" t="s">
        <v>153</v>
      </c>
      <c r="D34" s="186"/>
      <c r="E34" s="186"/>
      <c r="F34" s="186"/>
      <c r="G34" s="188" t="s">
        <v>79</v>
      </c>
      <c r="H34" s="189"/>
      <c r="I34" s="189"/>
      <c r="J34" s="190"/>
      <c r="K34" s="191" t="s">
        <v>81</v>
      </c>
      <c r="L34" s="192"/>
      <c r="M34" s="192"/>
      <c r="N34" s="193"/>
      <c r="O34" s="194"/>
      <c r="P34" s="195"/>
      <c r="Q34" s="195"/>
      <c r="R34" s="195"/>
      <c r="S34" s="32"/>
      <c r="T34" s="33"/>
      <c r="U34" s="33"/>
      <c r="V34" s="34"/>
      <c r="W34" s="213">
        <v>3</v>
      </c>
    </row>
    <row r="35" spans="2:24" ht="17.25" customHeight="1" thickBot="1">
      <c r="B35" s="204"/>
      <c r="C35" s="208"/>
      <c r="D35" s="208"/>
      <c r="E35" s="208"/>
      <c r="F35" s="208"/>
      <c r="G35" s="17" t="str">
        <f>IF(H35-J35&gt;0,"○",IF(H35-J35&lt;0,"●",IF(H35-J35=0,"△")))</f>
        <v>●</v>
      </c>
      <c r="H35" s="18">
        <v>0</v>
      </c>
      <c r="I35" s="18" t="s">
        <v>15</v>
      </c>
      <c r="J35" s="18">
        <v>3</v>
      </c>
      <c r="K35" s="17" t="str">
        <f>IF(L35-N35&gt;0,"○",IF(L35-N35&lt;0,"●",IF(L35-N35=0,"△")))</f>
        <v>●</v>
      </c>
      <c r="L35" s="18">
        <v>0</v>
      </c>
      <c r="M35" s="18" t="s">
        <v>15</v>
      </c>
      <c r="N35" s="18">
        <v>3</v>
      </c>
      <c r="O35" s="210"/>
      <c r="P35" s="211"/>
      <c r="Q35" s="211"/>
      <c r="R35" s="211"/>
      <c r="S35" s="35">
        <f>IF(G35="△",1,IF(G35="○",3,IF(G35="●",0)))+IF(K35="△",1,IF(K35="○",3,IF(K35="●",0)))</f>
        <v>0</v>
      </c>
      <c r="T35" s="36">
        <f>H35+L35</f>
        <v>0</v>
      </c>
      <c r="U35" s="36">
        <f>J35+N35</f>
        <v>6</v>
      </c>
      <c r="V35" s="37">
        <f>T35-U35</f>
        <v>-6</v>
      </c>
      <c r="W35" s="214"/>
    </row>
    <row r="36" spans="2:24" ht="17.25" customHeight="1"/>
    <row r="37" spans="2:24" ht="17.25" customHeight="1">
      <c r="D37" s="101" t="s">
        <v>215</v>
      </c>
      <c r="N37" s="101" t="s">
        <v>215</v>
      </c>
    </row>
    <row r="38" spans="2:24" ht="17.25" customHeight="1">
      <c r="D38" s="101" t="s">
        <v>117</v>
      </c>
      <c r="N38" s="101" t="s">
        <v>118</v>
      </c>
    </row>
    <row r="39" spans="2:24" ht="17.25" customHeight="1"/>
    <row r="40" spans="2:24" ht="17.25" customHeight="1" thickBot="1">
      <c r="B40" s="272" t="s">
        <v>107</v>
      </c>
      <c r="C40" s="273" t="s">
        <v>169</v>
      </c>
      <c r="D40" s="272"/>
      <c r="E40" s="272"/>
      <c r="F40" s="272"/>
      <c r="N40" s="272" t="s">
        <v>108</v>
      </c>
      <c r="O40" s="273" t="s">
        <v>176</v>
      </c>
      <c r="P40" s="272"/>
      <c r="Q40" s="272"/>
      <c r="R40" s="272"/>
    </row>
    <row r="41" spans="2:24" ht="17.25" customHeight="1" thickTop="1" thickBot="1">
      <c r="B41" s="272"/>
      <c r="C41" s="272"/>
      <c r="D41" s="272"/>
      <c r="E41" s="272"/>
      <c r="F41" s="272"/>
      <c r="G41" s="105"/>
      <c r="H41" s="169">
        <v>0</v>
      </c>
      <c r="I41" t="s">
        <v>170</v>
      </c>
      <c r="J41"/>
      <c r="N41" s="272"/>
      <c r="O41" s="272"/>
      <c r="P41" s="272"/>
      <c r="Q41" s="272"/>
      <c r="R41" s="272"/>
      <c r="S41" s="172"/>
      <c r="T41" s="170">
        <v>2</v>
      </c>
      <c r="U41" t="s">
        <v>170</v>
      </c>
    </row>
    <row r="42" spans="2:24" ht="17.25" customHeight="1" thickBot="1">
      <c r="G42" s="106"/>
      <c r="I42" s="280" t="s">
        <v>178</v>
      </c>
      <c r="J42" s="281"/>
      <c r="K42" s="281"/>
      <c r="L42" s="282"/>
      <c r="S42" s="109"/>
      <c r="T42" s="171"/>
      <c r="U42" s="280" t="s">
        <v>179</v>
      </c>
      <c r="V42" s="281"/>
      <c r="W42" s="281"/>
      <c r="X42" s="282"/>
    </row>
    <row r="43" spans="2:24" ht="17.25" customHeight="1" thickTop="1" thickBot="1">
      <c r="G43" s="109"/>
      <c r="H43" s="173"/>
      <c r="I43" s="283"/>
      <c r="J43" s="284"/>
      <c r="K43" s="284"/>
      <c r="L43" s="285"/>
      <c r="S43" s="106"/>
      <c r="T43" s="110"/>
      <c r="U43" s="283"/>
      <c r="V43" s="284"/>
      <c r="W43" s="284"/>
      <c r="X43" s="285"/>
    </row>
    <row r="44" spans="2:24" ht="17.25" customHeight="1" thickBot="1">
      <c r="B44" s="272" t="s">
        <v>107</v>
      </c>
      <c r="C44" s="273" t="s">
        <v>177</v>
      </c>
      <c r="D44" s="272"/>
      <c r="E44" s="272"/>
      <c r="F44" s="272"/>
      <c r="G44" s="175"/>
      <c r="H44" s="170">
        <v>4</v>
      </c>
      <c r="N44" s="272" t="s">
        <v>108</v>
      </c>
      <c r="O44" s="273" t="s">
        <v>173</v>
      </c>
      <c r="P44" s="272"/>
      <c r="Q44" s="272"/>
      <c r="R44" s="272"/>
      <c r="S44" s="107"/>
      <c r="T44" s="169">
        <v>1</v>
      </c>
    </row>
    <row r="45" spans="2:24" ht="17.25" customHeight="1" thickTop="1">
      <c r="B45" s="272"/>
      <c r="C45" s="272"/>
      <c r="D45" s="272"/>
      <c r="E45" s="272"/>
      <c r="F45" s="272"/>
      <c r="N45" s="272"/>
      <c r="O45" s="272"/>
      <c r="P45" s="272"/>
      <c r="Q45" s="272"/>
      <c r="R45" s="272"/>
    </row>
    <row r="46" spans="2:24" ht="17.25" customHeight="1"/>
    <row r="47" spans="2:24" ht="17.25" customHeight="1"/>
  </sheetData>
  <mergeCells count="100">
    <mergeCell ref="B1:W1"/>
    <mergeCell ref="B2:W2"/>
    <mergeCell ref="W34:W35"/>
    <mergeCell ref="B40:B41"/>
    <mergeCell ref="C40:F41"/>
    <mergeCell ref="B44:B45"/>
    <mergeCell ref="C44:F45"/>
    <mergeCell ref="U42:X43"/>
    <mergeCell ref="B34:B35"/>
    <mergeCell ref="C34:F35"/>
    <mergeCell ref="G34:J34"/>
    <mergeCell ref="K34:N34"/>
    <mergeCell ref="O34:R35"/>
    <mergeCell ref="N40:N41"/>
    <mergeCell ref="O40:R41"/>
    <mergeCell ref="N44:N45"/>
    <mergeCell ref="O44:R45"/>
    <mergeCell ref="I42:L43"/>
    <mergeCell ref="W30:W31"/>
    <mergeCell ref="B32:B33"/>
    <mergeCell ref="C32:F33"/>
    <mergeCell ref="G32:J32"/>
    <mergeCell ref="K32:N33"/>
    <mergeCell ref="O32:R32"/>
    <mergeCell ref="W32:W33"/>
    <mergeCell ref="B30:B31"/>
    <mergeCell ref="C30:F31"/>
    <mergeCell ref="G30:J31"/>
    <mergeCell ref="K30:N30"/>
    <mergeCell ref="O30:R30"/>
    <mergeCell ref="W26:W27"/>
    <mergeCell ref="B29:F29"/>
    <mergeCell ref="G29:J29"/>
    <mergeCell ref="K29:N29"/>
    <mergeCell ref="O29:R29"/>
    <mergeCell ref="B26:B27"/>
    <mergeCell ref="C26:F27"/>
    <mergeCell ref="G26:J26"/>
    <mergeCell ref="K26:N26"/>
    <mergeCell ref="O26:R27"/>
    <mergeCell ref="W24:W25"/>
    <mergeCell ref="B22:B23"/>
    <mergeCell ref="C22:F23"/>
    <mergeCell ref="G22:J23"/>
    <mergeCell ref="K22:N22"/>
    <mergeCell ref="O22:R22"/>
    <mergeCell ref="B24:B25"/>
    <mergeCell ref="C24:F25"/>
    <mergeCell ref="G24:J24"/>
    <mergeCell ref="K24:N25"/>
    <mergeCell ref="O24:R24"/>
    <mergeCell ref="B21:F21"/>
    <mergeCell ref="G21:J21"/>
    <mergeCell ref="K21:N21"/>
    <mergeCell ref="O21:R21"/>
    <mergeCell ref="W22:W23"/>
    <mergeCell ref="K13:N13"/>
    <mergeCell ref="O13:R13"/>
    <mergeCell ref="B14:B15"/>
    <mergeCell ref="C14:F15"/>
    <mergeCell ref="G14:J15"/>
    <mergeCell ref="K14:N14"/>
    <mergeCell ref="O14:R14"/>
    <mergeCell ref="W16:W17"/>
    <mergeCell ref="B18:B19"/>
    <mergeCell ref="C18:F19"/>
    <mergeCell ref="G18:J18"/>
    <mergeCell ref="K18:N18"/>
    <mergeCell ref="O18:R19"/>
    <mergeCell ref="B16:B17"/>
    <mergeCell ref="C16:F17"/>
    <mergeCell ref="G16:J16"/>
    <mergeCell ref="K16:N17"/>
    <mergeCell ref="O16:R16"/>
    <mergeCell ref="W18:W19"/>
    <mergeCell ref="W14:W15"/>
    <mergeCell ref="W10:W11"/>
    <mergeCell ref="W6:W7"/>
    <mergeCell ref="B8:B9"/>
    <mergeCell ref="C8:F9"/>
    <mergeCell ref="G8:J8"/>
    <mergeCell ref="K8:N9"/>
    <mergeCell ref="O8:R8"/>
    <mergeCell ref="W8:W9"/>
    <mergeCell ref="B10:B11"/>
    <mergeCell ref="C10:F11"/>
    <mergeCell ref="G10:J10"/>
    <mergeCell ref="K10:N10"/>
    <mergeCell ref="O10:R11"/>
    <mergeCell ref="B13:F13"/>
    <mergeCell ref="G13:J13"/>
    <mergeCell ref="B5:F5"/>
    <mergeCell ref="G5:J5"/>
    <mergeCell ref="K5:N5"/>
    <mergeCell ref="O5:R5"/>
    <mergeCell ref="B6:B7"/>
    <mergeCell ref="C6:F7"/>
    <mergeCell ref="G6:J7"/>
    <mergeCell ref="K6:N6"/>
    <mergeCell ref="O6:R6"/>
  </mergeCells>
  <phoneticPr fontId="2"/>
  <pageMargins left="0.7" right="0.7" top="0.75" bottom="0.75" header="0.3" footer="0.3"/>
  <pageSetup paperSize="9" scale="9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opLeftCell="A10" zoomScaleNormal="100" workbookViewId="0">
      <selection activeCell="I21" sqref="I21"/>
    </sheetView>
  </sheetViews>
  <sheetFormatPr defaultColWidth="9" defaultRowHeight="13.5"/>
  <cols>
    <col min="1" max="1" width="3.375" style="117" customWidth="1"/>
    <col min="2" max="2" width="3.625" style="117" customWidth="1"/>
    <col min="3" max="3" width="9" style="117"/>
    <col min="4" max="4" width="3.625" style="117" customWidth="1"/>
    <col min="5" max="5" width="9.375" style="117" customWidth="1"/>
    <col min="6" max="6" width="9" style="117"/>
    <col min="7" max="7" width="4.625" style="117" customWidth="1"/>
    <col min="8" max="8" width="4" style="117" customWidth="1"/>
    <col min="9" max="9" width="4.625" style="117" customWidth="1"/>
    <col min="10" max="16384" width="9" style="117"/>
  </cols>
  <sheetData>
    <row r="2" spans="2:13" ht="19.5" customHeight="1" thickBot="1">
      <c r="C2" s="131" t="s">
        <v>168</v>
      </c>
    </row>
    <row r="3" spans="2:13" ht="22.9" customHeight="1">
      <c r="B3" s="258"/>
      <c r="C3" s="260" t="s">
        <v>5</v>
      </c>
      <c r="D3" s="260"/>
      <c r="E3" s="260"/>
      <c r="F3" s="260" t="s">
        <v>7</v>
      </c>
      <c r="G3" s="260"/>
      <c r="H3" s="260"/>
      <c r="I3" s="260"/>
      <c r="J3" s="260"/>
      <c r="K3" s="260" t="s">
        <v>8</v>
      </c>
      <c r="L3" s="260"/>
      <c r="M3" s="262" t="s">
        <v>12</v>
      </c>
    </row>
    <row r="4" spans="2:13" ht="22.9" customHeight="1">
      <c r="B4" s="259"/>
      <c r="C4" s="261"/>
      <c r="D4" s="261"/>
      <c r="E4" s="261"/>
      <c r="F4" s="261"/>
      <c r="G4" s="261"/>
      <c r="H4" s="261"/>
      <c r="I4" s="261"/>
      <c r="J4" s="261"/>
      <c r="K4" s="115"/>
      <c r="L4" s="115"/>
      <c r="M4" s="263"/>
    </row>
    <row r="5" spans="2:13" ht="22.9" customHeight="1">
      <c r="B5" s="114">
        <v>1</v>
      </c>
      <c r="C5" s="47">
        <v>0.36458333333333331</v>
      </c>
      <c r="D5" s="115" t="s">
        <v>11</v>
      </c>
      <c r="E5" s="69">
        <v>0.3833333333333333</v>
      </c>
      <c r="F5" s="130" t="s">
        <v>137</v>
      </c>
      <c r="G5" s="115">
        <v>1</v>
      </c>
      <c r="H5" s="115" t="s">
        <v>6</v>
      </c>
      <c r="I5" s="115">
        <v>3</v>
      </c>
      <c r="J5" s="130" t="s">
        <v>129</v>
      </c>
      <c r="K5" s="71" t="str">
        <f>F8</f>
        <v>ゴールデン</v>
      </c>
      <c r="L5" s="115" t="str">
        <f>J8</f>
        <v>北前野</v>
      </c>
      <c r="M5" s="116"/>
    </row>
    <row r="6" spans="2:13" ht="22.9" customHeight="1">
      <c r="B6" s="114">
        <v>2</v>
      </c>
      <c r="C6" s="47">
        <v>0.38541666666666669</v>
      </c>
      <c r="D6" s="115" t="s">
        <v>11</v>
      </c>
      <c r="E6" s="69">
        <v>0.40416666666666662</v>
      </c>
      <c r="F6" s="130" t="s">
        <v>145</v>
      </c>
      <c r="G6" s="115">
        <v>6</v>
      </c>
      <c r="H6" s="115" t="s">
        <v>6</v>
      </c>
      <c r="I6" s="115">
        <v>1</v>
      </c>
      <c r="J6" s="130" t="s">
        <v>158</v>
      </c>
      <c r="K6" s="71" t="str">
        <f>F5</f>
        <v>リオ</v>
      </c>
      <c r="L6" s="115" t="str">
        <f>J5</f>
        <v>リトル</v>
      </c>
      <c r="M6" s="116"/>
    </row>
    <row r="7" spans="2:13" ht="22.9" customHeight="1">
      <c r="B7" s="114">
        <v>3</v>
      </c>
      <c r="C7" s="47">
        <v>0.40625</v>
      </c>
      <c r="D7" s="115" t="s">
        <v>11</v>
      </c>
      <c r="E7" s="69">
        <v>0.42499999999999999</v>
      </c>
      <c r="F7" s="130" t="s">
        <v>129</v>
      </c>
      <c r="G7" s="115">
        <v>2</v>
      </c>
      <c r="H7" s="115" t="s">
        <v>6</v>
      </c>
      <c r="I7" s="115">
        <v>0</v>
      </c>
      <c r="J7" s="130" t="s">
        <v>134</v>
      </c>
      <c r="K7" s="71" t="str">
        <f t="shared" ref="K7:K19" si="0">F6</f>
        <v>熊野</v>
      </c>
      <c r="L7" s="115" t="str">
        <f t="shared" ref="L7:L16" si="1">J6</f>
        <v>ゴールデン</v>
      </c>
      <c r="M7" s="116"/>
    </row>
    <row r="8" spans="2:13" ht="22.9" customHeight="1">
      <c r="B8" s="114">
        <v>4</v>
      </c>
      <c r="C8" s="47">
        <v>0.42708333333333298</v>
      </c>
      <c r="D8" s="115" t="s">
        <v>11</v>
      </c>
      <c r="E8" s="69">
        <v>0.44375000000000003</v>
      </c>
      <c r="F8" s="130" t="s">
        <v>158</v>
      </c>
      <c r="G8" s="115">
        <v>4</v>
      </c>
      <c r="H8" s="115" t="s">
        <v>6</v>
      </c>
      <c r="I8" s="115">
        <v>2</v>
      </c>
      <c r="J8" s="130" t="s">
        <v>132</v>
      </c>
      <c r="K8" s="71" t="str">
        <f>F7</f>
        <v>リトル</v>
      </c>
      <c r="L8" s="115" t="str">
        <f>J7</f>
        <v>シルバー</v>
      </c>
      <c r="M8" s="116"/>
    </row>
    <row r="9" spans="2:13" ht="22.9" customHeight="1">
      <c r="B9" s="114">
        <v>5</v>
      </c>
      <c r="C9" s="47">
        <v>0.44791666666666702</v>
      </c>
      <c r="D9" s="115" t="s">
        <v>11</v>
      </c>
      <c r="E9" s="69">
        <v>0.46458333333333335</v>
      </c>
      <c r="F9" s="130" t="s">
        <v>134</v>
      </c>
      <c r="G9" s="115">
        <v>1</v>
      </c>
      <c r="H9" s="115" t="s">
        <v>6</v>
      </c>
      <c r="I9" s="115">
        <v>3</v>
      </c>
      <c r="J9" s="130" t="s">
        <v>137</v>
      </c>
      <c r="K9" s="71" t="str">
        <f t="shared" si="0"/>
        <v>ゴールデン</v>
      </c>
      <c r="L9" s="115" t="str">
        <f t="shared" si="1"/>
        <v>北前野</v>
      </c>
      <c r="M9" s="116"/>
    </row>
    <row r="10" spans="2:13" ht="22.9" customHeight="1">
      <c r="B10" s="114">
        <v>6</v>
      </c>
      <c r="C10" s="47">
        <v>0.46875</v>
      </c>
      <c r="D10" s="115" t="s">
        <v>11</v>
      </c>
      <c r="E10" s="69">
        <v>0.48749999999999999</v>
      </c>
      <c r="F10" s="130" t="s">
        <v>132</v>
      </c>
      <c r="G10" s="115">
        <v>1</v>
      </c>
      <c r="H10" s="115" t="s">
        <v>6</v>
      </c>
      <c r="I10" s="115">
        <v>5</v>
      </c>
      <c r="J10" s="130" t="s">
        <v>145</v>
      </c>
      <c r="K10" s="71" t="str">
        <f t="shared" si="0"/>
        <v>シルバー</v>
      </c>
      <c r="L10" s="115" t="str">
        <f t="shared" si="1"/>
        <v>リオ</v>
      </c>
      <c r="M10" s="116"/>
    </row>
    <row r="11" spans="2:13" ht="22.9" customHeight="1">
      <c r="B11" s="83">
        <v>7</v>
      </c>
      <c r="C11" s="121">
        <v>0.49305555555555558</v>
      </c>
      <c r="D11" s="72" t="s">
        <v>11</v>
      </c>
      <c r="E11" s="122">
        <v>0.51041666666666663</v>
      </c>
      <c r="F11" s="132" t="s">
        <v>169</v>
      </c>
      <c r="G11" s="115">
        <v>0</v>
      </c>
      <c r="H11" s="115" t="s">
        <v>6</v>
      </c>
      <c r="I11" s="115">
        <v>4</v>
      </c>
      <c r="J11" s="132" t="s">
        <v>46</v>
      </c>
      <c r="K11" s="132" t="s">
        <v>132</v>
      </c>
      <c r="L11" s="132" t="s">
        <v>160</v>
      </c>
      <c r="M11" s="168" t="s">
        <v>163</v>
      </c>
    </row>
    <row r="12" spans="2:13" ht="22.9" customHeight="1">
      <c r="B12" s="83">
        <v>8</v>
      </c>
      <c r="C12" s="121">
        <v>0.51736111111111105</v>
      </c>
      <c r="D12" s="72" t="s">
        <v>11</v>
      </c>
      <c r="E12" s="122">
        <v>0.53611111111111109</v>
      </c>
      <c r="F12" s="130" t="s">
        <v>130</v>
      </c>
      <c r="G12" s="115">
        <v>1</v>
      </c>
      <c r="H12" s="115" t="s">
        <v>6</v>
      </c>
      <c r="I12" s="115">
        <v>3</v>
      </c>
      <c r="J12" s="130" t="s">
        <v>138</v>
      </c>
      <c r="K12" s="71" t="str">
        <f t="shared" si="0"/>
        <v>リトル</v>
      </c>
      <c r="L12" s="115" t="str">
        <f t="shared" si="1"/>
        <v>熊野</v>
      </c>
      <c r="M12" s="116"/>
    </row>
    <row r="13" spans="2:13" ht="22.9" customHeight="1">
      <c r="B13" s="83">
        <v>9</v>
      </c>
      <c r="C13" s="121">
        <v>0.53819444444444442</v>
      </c>
      <c r="D13" s="72" t="s">
        <v>11</v>
      </c>
      <c r="E13" s="122">
        <v>0.55694444444444446</v>
      </c>
      <c r="F13" s="130" t="s">
        <v>148</v>
      </c>
      <c r="G13" s="115">
        <v>1</v>
      </c>
      <c r="H13" s="115" t="s">
        <v>6</v>
      </c>
      <c r="I13" s="115">
        <v>2</v>
      </c>
      <c r="J13" s="130" t="s">
        <v>140</v>
      </c>
      <c r="K13" s="71" t="str">
        <f t="shared" si="0"/>
        <v>BLUE</v>
      </c>
      <c r="L13" s="115" t="str">
        <f t="shared" si="1"/>
        <v>高島平</v>
      </c>
      <c r="M13" s="116"/>
    </row>
    <row r="14" spans="2:13" ht="22.9" customHeight="1">
      <c r="B14" s="83">
        <v>10</v>
      </c>
      <c r="C14" s="121">
        <v>0.55902777777777801</v>
      </c>
      <c r="D14" s="72" t="s">
        <v>11</v>
      </c>
      <c r="E14" s="122">
        <v>0.57777777777777795</v>
      </c>
      <c r="F14" s="72" t="s">
        <v>143</v>
      </c>
      <c r="G14" s="115">
        <v>0</v>
      </c>
      <c r="H14" s="115" t="s">
        <v>6</v>
      </c>
      <c r="I14" s="115">
        <v>0</v>
      </c>
      <c r="J14" s="72" t="s">
        <v>142</v>
      </c>
      <c r="K14" s="71" t="str">
        <f>F13</f>
        <v>ペガサス</v>
      </c>
      <c r="L14" s="115" t="str">
        <f>J13</f>
        <v>成増</v>
      </c>
      <c r="M14" s="116"/>
    </row>
    <row r="15" spans="2:13" ht="22.9" customHeight="1">
      <c r="B15" s="83">
        <v>11</v>
      </c>
      <c r="C15" s="121">
        <v>0.57986111111111105</v>
      </c>
      <c r="D15" s="72" t="s">
        <v>11</v>
      </c>
      <c r="E15" s="122">
        <v>0.59861111111111098</v>
      </c>
      <c r="F15" s="72" t="s">
        <v>182</v>
      </c>
      <c r="G15" s="115">
        <v>6</v>
      </c>
      <c r="H15" s="115" t="s">
        <v>6</v>
      </c>
      <c r="I15" s="115">
        <v>2</v>
      </c>
      <c r="J15" s="72" t="s">
        <v>183</v>
      </c>
      <c r="K15" s="71" t="str">
        <f t="shared" si="0"/>
        <v>中台</v>
      </c>
      <c r="L15" s="115" t="str">
        <f t="shared" si="1"/>
        <v>向原</v>
      </c>
      <c r="M15" s="168" t="s">
        <v>162</v>
      </c>
    </row>
    <row r="16" spans="2:13" ht="22.9" customHeight="1">
      <c r="B16" s="83">
        <v>12</v>
      </c>
      <c r="C16" s="121">
        <v>0.60069444444444497</v>
      </c>
      <c r="D16" s="72" t="s">
        <v>11</v>
      </c>
      <c r="E16" s="122">
        <v>0.61944444444444502</v>
      </c>
      <c r="F16" s="72" t="s">
        <v>131</v>
      </c>
      <c r="G16" s="115">
        <v>4</v>
      </c>
      <c r="H16" s="115" t="s">
        <v>6</v>
      </c>
      <c r="I16" s="115">
        <v>0</v>
      </c>
      <c r="J16" s="72" t="s">
        <v>143</v>
      </c>
      <c r="K16" s="71" t="str">
        <f t="shared" si="0"/>
        <v>BLUE</v>
      </c>
      <c r="L16" s="115" t="str">
        <f t="shared" si="1"/>
        <v>アズサ</v>
      </c>
      <c r="M16" s="116"/>
    </row>
    <row r="17" spans="2:13" ht="22.9" customHeight="1">
      <c r="B17" s="83">
        <v>13</v>
      </c>
      <c r="C17" s="121">
        <v>0.62152777777777801</v>
      </c>
      <c r="D17" s="72" t="s">
        <v>11</v>
      </c>
      <c r="E17" s="122">
        <v>0.64027777777777795</v>
      </c>
      <c r="F17" s="72" t="s">
        <v>192</v>
      </c>
      <c r="G17" s="115">
        <v>4</v>
      </c>
      <c r="H17" s="115" t="s">
        <v>6</v>
      </c>
      <c r="I17" s="115">
        <v>1</v>
      </c>
      <c r="J17" s="72" t="s">
        <v>193</v>
      </c>
      <c r="K17" s="71" t="s">
        <v>160</v>
      </c>
      <c r="L17" s="166" t="s">
        <v>202</v>
      </c>
      <c r="M17" s="168" t="s">
        <v>165</v>
      </c>
    </row>
    <row r="18" spans="2:13" ht="22.9" customHeight="1">
      <c r="B18" s="83">
        <v>14</v>
      </c>
      <c r="C18" s="121">
        <v>0.64236111111111105</v>
      </c>
      <c r="D18" s="72" t="s">
        <v>11</v>
      </c>
      <c r="E18" s="122">
        <v>0.66111111111111109</v>
      </c>
      <c r="F18" s="72" t="s">
        <v>141</v>
      </c>
      <c r="G18" s="115">
        <v>0</v>
      </c>
      <c r="H18" s="115" t="s">
        <v>6</v>
      </c>
      <c r="I18" s="115">
        <v>0</v>
      </c>
      <c r="J18" s="72" t="s">
        <v>131</v>
      </c>
      <c r="K18" s="71" t="str">
        <f>J16</f>
        <v>中台</v>
      </c>
      <c r="L18" s="132" t="s">
        <v>160</v>
      </c>
      <c r="M18" s="116"/>
    </row>
    <row r="19" spans="2:13" ht="22.9" customHeight="1">
      <c r="B19" s="83">
        <v>15</v>
      </c>
      <c r="C19" s="121">
        <v>0.66319444444444442</v>
      </c>
      <c r="D19" s="72" t="s">
        <v>11</v>
      </c>
      <c r="E19" s="122">
        <v>0.68055555555555547</v>
      </c>
      <c r="F19" s="72" t="s">
        <v>200</v>
      </c>
      <c r="G19" s="115">
        <v>5</v>
      </c>
      <c r="H19" s="115" t="s">
        <v>6</v>
      </c>
      <c r="I19" s="115">
        <v>1</v>
      </c>
      <c r="J19" s="72" t="s">
        <v>201</v>
      </c>
      <c r="K19" s="71" t="str">
        <f t="shared" si="0"/>
        <v>向原</v>
      </c>
      <c r="L19" s="166" t="s">
        <v>203</v>
      </c>
      <c r="M19" s="168" t="s">
        <v>167</v>
      </c>
    </row>
    <row r="20" spans="2:13" ht="22.9" customHeight="1" thickBot="1">
      <c r="B20" s="85">
        <v>16</v>
      </c>
      <c r="C20" s="123">
        <v>0.68263888888888891</v>
      </c>
      <c r="D20" s="73" t="s">
        <v>11</v>
      </c>
      <c r="E20" s="124">
        <v>0.70000000000000007</v>
      </c>
      <c r="F20" s="73" t="s">
        <v>192</v>
      </c>
      <c r="G20" s="79">
        <v>3</v>
      </c>
      <c r="H20" s="79" t="s">
        <v>6</v>
      </c>
      <c r="I20" s="79">
        <v>1</v>
      </c>
      <c r="J20" s="73" t="s">
        <v>194</v>
      </c>
      <c r="K20" s="81" t="s">
        <v>160</v>
      </c>
      <c r="L20" s="79" t="s">
        <v>160</v>
      </c>
      <c r="M20" s="167" t="s">
        <v>164</v>
      </c>
    </row>
    <row r="21" spans="2:13" ht="13.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9.5" customHeight="1" thickBot="1">
      <c r="B22" s="23"/>
      <c r="C22" s="23" t="s">
        <v>14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22.9" customHeight="1">
      <c r="B23" s="258"/>
      <c r="C23" s="260" t="s">
        <v>5</v>
      </c>
      <c r="D23" s="260"/>
      <c r="E23" s="260"/>
      <c r="F23" s="260" t="s">
        <v>7</v>
      </c>
      <c r="G23" s="260"/>
      <c r="H23" s="260"/>
      <c r="I23" s="260"/>
      <c r="J23" s="260"/>
      <c r="K23" s="260" t="s">
        <v>8</v>
      </c>
      <c r="L23" s="260"/>
      <c r="M23" s="262" t="s">
        <v>12</v>
      </c>
    </row>
    <row r="24" spans="2:13" ht="22.9" customHeight="1">
      <c r="B24" s="259"/>
      <c r="C24" s="261"/>
      <c r="D24" s="261"/>
      <c r="E24" s="261"/>
      <c r="F24" s="261"/>
      <c r="G24" s="261"/>
      <c r="H24" s="261"/>
      <c r="I24" s="261"/>
      <c r="J24" s="261"/>
      <c r="K24" s="130"/>
      <c r="L24" s="130"/>
      <c r="M24" s="263"/>
    </row>
    <row r="25" spans="2:13" ht="22.9" customHeight="1">
      <c r="B25" s="114">
        <v>1</v>
      </c>
      <c r="C25" s="47">
        <v>0.36458333333333331</v>
      </c>
      <c r="D25" s="115" t="s">
        <v>11</v>
      </c>
      <c r="E25" s="47">
        <v>0.3833333333333333</v>
      </c>
      <c r="F25" s="132" t="s">
        <v>154</v>
      </c>
      <c r="G25" s="115">
        <v>0</v>
      </c>
      <c r="H25" s="115" t="s">
        <v>6</v>
      </c>
      <c r="I25" s="115">
        <v>2</v>
      </c>
      <c r="J25" s="132" t="s">
        <v>157</v>
      </c>
      <c r="K25" s="132" t="str">
        <f>F28</f>
        <v>北野B</v>
      </c>
      <c r="L25" s="130" t="str">
        <f>J28</f>
        <v>ＳＣ３６０</v>
      </c>
      <c r="M25" s="116"/>
    </row>
    <row r="26" spans="2:13" ht="22.9" customHeight="1">
      <c r="B26" s="114">
        <v>2</v>
      </c>
      <c r="C26" s="47">
        <v>0.38541666666666669</v>
      </c>
      <c r="D26" s="115" t="s">
        <v>11</v>
      </c>
      <c r="E26" s="47">
        <v>0.40416666666666662</v>
      </c>
      <c r="F26" s="132" t="s">
        <v>174</v>
      </c>
      <c r="G26" s="115">
        <v>1</v>
      </c>
      <c r="H26" s="115" t="s">
        <v>6</v>
      </c>
      <c r="I26" s="115">
        <v>0</v>
      </c>
      <c r="J26" s="132" t="s">
        <v>144</v>
      </c>
      <c r="K26" s="132" t="str">
        <f>F25</f>
        <v>アミーゴ</v>
      </c>
      <c r="L26" s="115" t="str">
        <f>J25</f>
        <v>下赤塚</v>
      </c>
      <c r="M26" s="116"/>
    </row>
    <row r="27" spans="2:13" ht="22.9" customHeight="1">
      <c r="B27" s="114">
        <v>3</v>
      </c>
      <c r="C27" s="47">
        <v>0.40625</v>
      </c>
      <c r="D27" s="115" t="s">
        <v>11</v>
      </c>
      <c r="E27" s="47">
        <v>0.42499999999999999</v>
      </c>
      <c r="F27" s="132" t="s">
        <v>159</v>
      </c>
      <c r="G27" s="115">
        <v>3</v>
      </c>
      <c r="H27" s="115" t="s">
        <v>6</v>
      </c>
      <c r="I27" s="115">
        <v>0</v>
      </c>
      <c r="J27" s="132" t="s">
        <v>154</v>
      </c>
      <c r="K27" s="132" t="str">
        <f t="shared" ref="K27" si="2">F26</f>
        <v>ＳＣ３６０</v>
      </c>
      <c r="L27" s="115" t="str">
        <f t="shared" ref="L27" si="3">J26</f>
        <v>ときわ台</v>
      </c>
      <c r="M27" s="116"/>
    </row>
    <row r="28" spans="2:13" ht="22.9" customHeight="1">
      <c r="B28" s="114">
        <v>4</v>
      </c>
      <c r="C28" s="47">
        <v>0.42708333333333298</v>
      </c>
      <c r="D28" s="115" t="s">
        <v>11</v>
      </c>
      <c r="E28" s="69">
        <v>0.44375000000000003</v>
      </c>
      <c r="F28" s="132" t="s">
        <v>153</v>
      </c>
      <c r="G28" s="115">
        <v>0</v>
      </c>
      <c r="H28" s="115" t="s">
        <v>6</v>
      </c>
      <c r="I28" s="115">
        <v>3</v>
      </c>
      <c r="J28" s="132" t="s">
        <v>174</v>
      </c>
      <c r="K28" s="132" t="str">
        <f>J27</f>
        <v>アミーゴ</v>
      </c>
      <c r="L28" s="115" t="str">
        <f>F27</f>
        <v>徳丸</v>
      </c>
      <c r="M28" s="116"/>
    </row>
    <row r="29" spans="2:13" ht="22.9" customHeight="1">
      <c r="B29" s="114">
        <v>5</v>
      </c>
      <c r="C29" s="47">
        <v>0.44791666666666702</v>
      </c>
      <c r="D29" s="115" t="s">
        <v>11</v>
      </c>
      <c r="E29" s="69">
        <v>0.46458333333333335</v>
      </c>
      <c r="F29" s="132" t="s">
        <v>157</v>
      </c>
      <c r="G29" s="115">
        <v>1</v>
      </c>
      <c r="H29" s="115" t="s">
        <v>6</v>
      </c>
      <c r="I29" s="115">
        <v>0</v>
      </c>
      <c r="J29" s="132" t="s">
        <v>159</v>
      </c>
      <c r="K29" s="132" t="str">
        <f t="shared" ref="K29:K38" si="4">F28</f>
        <v>北野B</v>
      </c>
      <c r="L29" s="115" t="str">
        <f t="shared" ref="L29:L38" si="5">J28</f>
        <v>ＳＣ３６０</v>
      </c>
      <c r="M29" s="116"/>
    </row>
    <row r="30" spans="2:13" ht="22.9" customHeight="1">
      <c r="B30" s="114">
        <v>6</v>
      </c>
      <c r="C30" s="47">
        <v>0.46875</v>
      </c>
      <c r="D30" s="115" t="s">
        <v>11</v>
      </c>
      <c r="E30" s="47">
        <v>0.48749999999999999</v>
      </c>
      <c r="F30" s="132" t="s">
        <v>144</v>
      </c>
      <c r="G30" s="115">
        <v>3</v>
      </c>
      <c r="H30" s="115" t="s">
        <v>6</v>
      </c>
      <c r="I30" s="115">
        <v>0</v>
      </c>
      <c r="J30" s="132" t="s">
        <v>153</v>
      </c>
      <c r="K30" s="132" t="str">
        <f t="shared" si="4"/>
        <v>下赤塚</v>
      </c>
      <c r="L30" s="115" t="str">
        <f t="shared" si="5"/>
        <v>徳丸</v>
      </c>
      <c r="M30" s="116"/>
    </row>
    <row r="31" spans="2:13" ht="22.9" customHeight="1">
      <c r="B31" s="83">
        <v>7</v>
      </c>
      <c r="C31" s="121">
        <v>0.49305555555555558</v>
      </c>
      <c r="D31" s="72" t="s">
        <v>11</v>
      </c>
      <c r="E31" s="121">
        <v>0.51041666666666663</v>
      </c>
      <c r="F31" s="132" t="s">
        <v>40</v>
      </c>
      <c r="G31" s="115">
        <v>2</v>
      </c>
      <c r="H31" s="115" t="s">
        <v>6</v>
      </c>
      <c r="I31" s="115">
        <v>1</v>
      </c>
      <c r="J31" s="132" t="s">
        <v>174</v>
      </c>
      <c r="K31" s="132" t="s">
        <v>175</v>
      </c>
      <c r="L31" s="132" t="s">
        <v>160</v>
      </c>
      <c r="M31" s="168" t="s">
        <v>161</v>
      </c>
    </row>
    <row r="32" spans="2:13" ht="22.9" customHeight="1">
      <c r="B32" s="83">
        <v>8</v>
      </c>
      <c r="C32" s="121">
        <v>0.51736111111111105</v>
      </c>
      <c r="D32" s="72" t="s">
        <v>11</v>
      </c>
      <c r="E32" s="121">
        <v>0.53611111111111109</v>
      </c>
      <c r="F32" s="132" t="s">
        <v>139</v>
      </c>
      <c r="G32" s="115">
        <v>8</v>
      </c>
      <c r="H32" s="115" t="s">
        <v>6</v>
      </c>
      <c r="I32" s="115">
        <v>1</v>
      </c>
      <c r="J32" s="132" t="s">
        <v>150</v>
      </c>
      <c r="K32" s="132" t="str">
        <f t="shared" si="4"/>
        <v>下赤塚</v>
      </c>
      <c r="L32" s="115" t="str">
        <f t="shared" si="5"/>
        <v>ＳＣ３６０</v>
      </c>
      <c r="M32" s="116"/>
    </row>
    <row r="33" spans="2:13" ht="22.9" customHeight="1">
      <c r="B33" s="83">
        <v>9</v>
      </c>
      <c r="C33" s="121">
        <v>0.53819444444444442</v>
      </c>
      <c r="D33" s="72" t="s">
        <v>11</v>
      </c>
      <c r="E33" s="121">
        <v>0.55694444444444446</v>
      </c>
      <c r="F33" s="132" t="s">
        <v>149</v>
      </c>
      <c r="G33" s="115">
        <v>1</v>
      </c>
      <c r="H33" s="115" t="s">
        <v>6</v>
      </c>
      <c r="I33" s="115">
        <v>4</v>
      </c>
      <c r="J33" s="132" t="s">
        <v>151</v>
      </c>
      <c r="K33" s="132" t="str">
        <f t="shared" si="4"/>
        <v>北野A</v>
      </c>
      <c r="L33" s="115" t="str">
        <f t="shared" si="5"/>
        <v>アズサ</v>
      </c>
      <c r="M33" s="116"/>
    </row>
    <row r="34" spans="2:13" ht="22.9" customHeight="1">
      <c r="B34" s="83">
        <v>10</v>
      </c>
      <c r="C34" s="121">
        <v>0.55902777777777801</v>
      </c>
      <c r="D34" s="72" t="s">
        <v>11</v>
      </c>
      <c r="E34" s="121">
        <v>0.57777777777777795</v>
      </c>
      <c r="F34" s="72" t="s">
        <v>147</v>
      </c>
      <c r="G34" s="115">
        <v>1</v>
      </c>
      <c r="H34" s="115" t="s">
        <v>6</v>
      </c>
      <c r="I34" s="115">
        <v>1</v>
      </c>
      <c r="J34" s="72" t="s">
        <v>156</v>
      </c>
      <c r="K34" s="132" t="str">
        <f>F33</f>
        <v>プログレット</v>
      </c>
      <c r="L34" s="115" t="str">
        <f>J33</f>
        <v>ビートル</v>
      </c>
      <c r="M34" s="116"/>
    </row>
    <row r="35" spans="2:13" ht="22.9" customHeight="1">
      <c r="B35" s="83">
        <v>11</v>
      </c>
      <c r="C35" s="121">
        <v>0.57986111111111105</v>
      </c>
      <c r="D35" s="72" t="s">
        <v>11</v>
      </c>
      <c r="E35" s="121">
        <v>0.59861111111111098</v>
      </c>
      <c r="F35" s="72" t="s">
        <v>180</v>
      </c>
      <c r="G35" s="166">
        <v>6</v>
      </c>
      <c r="H35" s="115" t="s">
        <v>6</v>
      </c>
      <c r="I35" s="115">
        <v>0</v>
      </c>
      <c r="J35" s="72" t="s">
        <v>181</v>
      </c>
      <c r="K35" s="132" t="str">
        <f t="shared" si="4"/>
        <v>レパード</v>
      </c>
      <c r="L35" s="115" t="str">
        <f t="shared" si="5"/>
        <v>志村東</v>
      </c>
      <c r="M35" s="168" t="s">
        <v>162</v>
      </c>
    </row>
    <row r="36" spans="2:13" ht="22.9" customHeight="1">
      <c r="B36" s="83">
        <v>12</v>
      </c>
      <c r="C36" s="121">
        <v>0.60069444444444497</v>
      </c>
      <c r="D36" s="72" t="s">
        <v>11</v>
      </c>
      <c r="E36" s="121">
        <v>0.61944444444444502</v>
      </c>
      <c r="F36" s="72" t="s">
        <v>135</v>
      </c>
      <c r="G36" s="115">
        <v>6</v>
      </c>
      <c r="H36" s="115" t="s">
        <v>6</v>
      </c>
      <c r="I36" s="115">
        <v>0</v>
      </c>
      <c r="J36" s="72" t="s">
        <v>147</v>
      </c>
      <c r="K36" s="132" t="str">
        <f t="shared" si="4"/>
        <v>ペガサス</v>
      </c>
      <c r="L36" s="115" t="str">
        <f t="shared" si="5"/>
        <v>プログレット</v>
      </c>
      <c r="M36" s="116"/>
    </row>
    <row r="37" spans="2:13" ht="22.9" customHeight="1">
      <c r="B37" s="83">
        <v>13</v>
      </c>
      <c r="C37" s="121">
        <v>0.62152777777777801</v>
      </c>
      <c r="D37" s="72" t="s">
        <v>11</v>
      </c>
      <c r="E37" s="121">
        <v>0.64027777777777795</v>
      </c>
      <c r="F37" s="72" t="s">
        <v>194</v>
      </c>
      <c r="G37" s="115">
        <v>1</v>
      </c>
      <c r="H37" s="115" t="s">
        <v>6</v>
      </c>
      <c r="I37" s="115">
        <v>0</v>
      </c>
      <c r="J37" s="72" t="s">
        <v>195</v>
      </c>
      <c r="K37" s="132" t="str">
        <f t="shared" si="4"/>
        <v>桜川</v>
      </c>
      <c r="L37" s="115" t="str">
        <f t="shared" si="5"/>
        <v>レパード</v>
      </c>
      <c r="M37" s="168" t="s">
        <v>165</v>
      </c>
    </row>
    <row r="38" spans="2:13" ht="22.9" customHeight="1">
      <c r="B38" s="83">
        <v>14</v>
      </c>
      <c r="C38" s="121">
        <v>0.64236111111111105</v>
      </c>
      <c r="D38" s="72" t="s">
        <v>11</v>
      </c>
      <c r="E38" s="122">
        <v>0.66111111111111109</v>
      </c>
      <c r="F38" s="72" t="s">
        <v>156</v>
      </c>
      <c r="G38" s="115">
        <v>2</v>
      </c>
      <c r="H38" s="115" t="s">
        <v>6</v>
      </c>
      <c r="I38" s="115">
        <v>5</v>
      </c>
      <c r="J38" s="72" t="s">
        <v>135</v>
      </c>
      <c r="K38" s="132" t="str">
        <f t="shared" si="4"/>
        <v>成増</v>
      </c>
      <c r="L38" s="115" t="str">
        <f t="shared" si="5"/>
        <v>ビートル</v>
      </c>
      <c r="M38" s="116"/>
    </row>
    <row r="39" spans="2:13" ht="22.9" customHeight="1">
      <c r="B39" s="83">
        <v>15</v>
      </c>
      <c r="C39" s="121">
        <v>0.66319444444444442</v>
      </c>
      <c r="D39" s="72" t="s">
        <v>11</v>
      </c>
      <c r="E39" s="122">
        <v>0.68055555555555547</v>
      </c>
      <c r="F39" s="166" t="s">
        <v>139</v>
      </c>
      <c r="G39" s="115">
        <v>2</v>
      </c>
      <c r="H39" s="115" t="s">
        <v>6</v>
      </c>
      <c r="I39" s="115">
        <v>0</v>
      </c>
      <c r="J39" s="72" t="s">
        <v>195</v>
      </c>
      <c r="K39" s="71" t="s">
        <v>160</v>
      </c>
      <c r="L39" s="166" t="s">
        <v>203</v>
      </c>
      <c r="M39" s="168" t="s">
        <v>166</v>
      </c>
    </row>
    <row r="40" spans="2:13" ht="22.9" customHeight="1" thickBot="1">
      <c r="B40" s="85"/>
      <c r="C40" s="123"/>
      <c r="D40" s="73"/>
      <c r="E40" s="123"/>
      <c r="F40" s="73"/>
      <c r="G40" s="79"/>
      <c r="H40" s="79"/>
      <c r="I40" s="79"/>
      <c r="J40" s="73"/>
      <c r="K40" s="79"/>
      <c r="L40" s="79"/>
      <c r="M40" s="82"/>
    </row>
    <row r="42" spans="2:13" ht="19.899999999999999" customHeight="1"/>
  </sheetData>
  <mergeCells count="10">
    <mergeCell ref="B3:B4"/>
    <mergeCell ref="C3:E4"/>
    <mergeCell ref="F3:J4"/>
    <mergeCell ref="K3:L3"/>
    <mergeCell ref="M3:M4"/>
    <mergeCell ref="B23:B24"/>
    <mergeCell ref="C23:E24"/>
    <mergeCell ref="F23:J24"/>
    <mergeCell ref="K23:L23"/>
    <mergeCell ref="M23:M24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１日目勝敗表</vt:lpstr>
      <vt:lpstr>初日時定表</vt:lpstr>
      <vt:lpstr>２日目1・2位 </vt:lpstr>
      <vt:lpstr>２日目3・4位</vt:lpstr>
      <vt:lpstr>2日目時定表</vt:lpstr>
      <vt:lpstr>'１日目勝敗表'!Print_Area</vt:lpstr>
      <vt:lpstr>'２日目1・2位 '!Print_Area</vt:lpstr>
      <vt:lpstr>'２日目3・4位'!Print_Area</vt:lpstr>
      <vt:lpstr>'2日目時定表'!Print_Area</vt:lpstr>
      <vt:lpstr>'１日目勝敗表'!Print_Titles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u12ifa</dc:creator>
  <cp:lastModifiedBy>yosiaki</cp:lastModifiedBy>
  <cp:lastPrinted>2018-05-05T14:25:03Z</cp:lastPrinted>
  <dcterms:created xsi:type="dcterms:W3CDTF">2011-01-11T12:09:25Z</dcterms:created>
  <dcterms:modified xsi:type="dcterms:W3CDTF">2018-05-05T14:29:14Z</dcterms:modified>
</cp:coreProperties>
</file>